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8800" windowHeight="12165"/>
  </bookViews>
  <sheets>
    <sheet name="目錄" sheetId="7" r:id="rId1"/>
    <sheet name="上網版" sheetId="5" r:id="rId2"/>
  </sheets>
  <definedNames>
    <definedName name="_xlnm.Print_Area" localSheetId="1">上網版!$A$1:$I$3985</definedName>
    <definedName name="_xlnm.Print_Titles" localSheetId="1">上網版!$1:$2</definedName>
  </definedNames>
  <calcPr calcId="152511"/>
</workbook>
</file>

<file path=xl/calcChain.xml><?xml version="1.0" encoding="utf-8"?>
<calcChain xmlns="http://schemas.openxmlformats.org/spreadsheetml/2006/main">
  <c r="I3979" i="5" l="1"/>
  <c r="I3759" i="5" l="1"/>
  <c r="I3758" i="5"/>
  <c r="I3735" i="5"/>
  <c r="I3733" i="5"/>
  <c r="I3734" i="5"/>
  <c r="I3369" i="5"/>
  <c r="I2507" i="5" l="1"/>
  <c r="I2498" i="5"/>
  <c r="I2475" i="5"/>
  <c r="I2466" i="5"/>
  <c r="I2443" i="5"/>
  <c r="I2434" i="5"/>
  <c r="I2411" i="5"/>
  <c r="I2402" i="5"/>
  <c r="I2379" i="5"/>
  <c r="I2370" i="5"/>
  <c r="I2347" i="5"/>
  <c r="I2338" i="5"/>
  <c r="I2315" i="5"/>
  <c r="I2306" i="5"/>
  <c r="I2283" i="5"/>
  <c r="I2274" i="5"/>
  <c r="I2251" i="5"/>
  <c r="I2242" i="5"/>
  <c r="I2219" i="5"/>
  <c r="I2210" i="5"/>
  <c r="I2187" i="5"/>
  <c r="I2178" i="5"/>
  <c r="I2155" i="5"/>
  <c r="I2146" i="5"/>
  <c r="I2123" i="5"/>
  <c r="I2114" i="5"/>
  <c r="I2091" i="5"/>
  <c r="I2082" i="5"/>
  <c r="I3021" i="5"/>
  <c r="I3013" i="5"/>
  <c r="I3012" i="5"/>
  <c r="I3008" i="5"/>
  <c r="I3010" i="5" s="1"/>
  <c r="I2989" i="5"/>
  <c r="I2981" i="5"/>
  <c r="I2980" i="5"/>
  <c r="I2976" i="5"/>
  <c r="I2978" i="5" s="1"/>
  <c r="I2956" i="5"/>
  <c r="I2948" i="5"/>
  <c r="I2947" i="5"/>
  <c r="I2943" i="5"/>
  <c r="I2945" i="5" s="1"/>
  <c r="I2924" i="5"/>
  <c r="I2915" i="5"/>
  <c r="I2892" i="5"/>
  <c r="I2883" i="5"/>
  <c r="I2860" i="5"/>
  <c r="I2851" i="5"/>
  <c r="I2828" i="5"/>
  <c r="I2819" i="5"/>
  <c r="I2796" i="5"/>
  <c r="I2787" i="5"/>
  <c r="I2764" i="5"/>
  <c r="I2755" i="5"/>
  <c r="I2733" i="5"/>
  <c r="I2732" i="5"/>
  <c r="I2728" i="5"/>
  <c r="I2730" i="5" s="1"/>
  <c r="I2723" i="5"/>
  <c r="I2701" i="5"/>
  <c r="I2700" i="5"/>
  <c r="I2696" i="5"/>
  <c r="I2698" i="5" s="1"/>
  <c r="I2691" i="5"/>
  <c r="I2668" i="5"/>
  <c r="I2659" i="5"/>
  <c r="I2636" i="5"/>
  <c r="I2628" i="5"/>
  <c r="I2627" i="5"/>
  <c r="I2623" i="5"/>
  <c r="I2625" i="5" s="1"/>
  <c r="I2604" i="5"/>
  <c r="I2596" i="5"/>
  <c r="I2595" i="5"/>
  <c r="I2591" i="5"/>
  <c r="I2593" i="5" s="1"/>
  <c r="I2571" i="5"/>
  <c r="I2563" i="5"/>
  <c r="I2562" i="5"/>
  <c r="I2558" i="5"/>
  <c r="I2560" i="5" s="1"/>
  <c r="I2539" i="5"/>
  <c r="I2530" i="5"/>
  <c r="I2348" i="5"/>
  <c r="I2343" i="5"/>
  <c r="I2345" i="5" s="1"/>
  <c r="I2316" i="5"/>
  <c r="I2311" i="5"/>
  <c r="I2313" i="5" s="1"/>
  <c r="I2243" i="5"/>
  <c r="I2238" i="5"/>
  <c r="I2240" i="5" s="1"/>
  <c r="I2211" i="5"/>
  <c r="I2215" i="5"/>
  <c r="I2217" i="5" s="1"/>
  <c r="I2206" i="5"/>
  <c r="I2208" i="5" s="1"/>
  <c r="I3022" i="5"/>
  <c r="I3017" i="5"/>
  <c r="I3019" i="5" s="1"/>
  <c r="I2990" i="5"/>
  <c r="I2985" i="5"/>
  <c r="I2987" i="5" s="1"/>
  <c r="I2957" i="5"/>
  <c r="I2952" i="5"/>
  <c r="I2954" i="5" s="1"/>
  <c r="I2925" i="5"/>
  <c r="I2920" i="5"/>
  <c r="I2922" i="5" s="1"/>
  <c r="I2916" i="5"/>
  <c r="I2911" i="5"/>
  <c r="I2913" i="5" s="1"/>
  <c r="I2893" i="5"/>
  <c r="I2888" i="5"/>
  <c r="I2890" i="5" s="1"/>
  <c r="I2884" i="5"/>
  <c r="I2879" i="5"/>
  <c r="I2881" i="5" s="1"/>
  <c r="I2861" i="5"/>
  <c r="I2856" i="5"/>
  <c r="I2858" i="5" s="1"/>
  <c r="I2852" i="5"/>
  <c r="I2847" i="5"/>
  <c r="I2849" i="5" s="1"/>
  <c r="I2829" i="5"/>
  <c r="I2824" i="5"/>
  <c r="I2826" i="5" s="1"/>
  <c r="I2820" i="5"/>
  <c r="I2815" i="5"/>
  <c r="I2817" i="5" s="1"/>
  <c r="I2797" i="5"/>
  <c r="I2792" i="5"/>
  <c r="I2794" i="5" s="1"/>
  <c r="I2788" i="5"/>
  <c r="I2783" i="5"/>
  <c r="I2785" i="5" s="1"/>
  <c r="I2765" i="5"/>
  <c r="I2760" i="5"/>
  <c r="I2762" i="5" s="1"/>
  <c r="I2756" i="5"/>
  <c r="I2751" i="5"/>
  <c r="I2753" i="5" s="1"/>
  <c r="I2724" i="5"/>
  <c r="I2719" i="5"/>
  <c r="I2721" i="5" s="1"/>
  <c r="I2692" i="5"/>
  <c r="I2687" i="5"/>
  <c r="I2689" i="5" s="1"/>
  <c r="I2669" i="5"/>
  <c r="I2664" i="5"/>
  <c r="I2666" i="5" s="1"/>
  <c r="I2660" i="5"/>
  <c r="I2655" i="5"/>
  <c r="I2657" i="5" s="1"/>
  <c r="I2637" i="5"/>
  <c r="I2632" i="5"/>
  <c r="I2634" i="5" s="1"/>
  <c r="I2605" i="5"/>
  <c r="I2600" i="5"/>
  <c r="I2602" i="5" s="1"/>
  <c r="I2572" i="5"/>
  <c r="I2567" i="5"/>
  <c r="I2569" i="5" s="1"/>
  <c r="I2540" i="5"/>
  <c r="I2535" i="5"/>
  <c r="I2537" i="5" s="1"/>
  <c r="I2531" i="5"/>
  <c r="I2526" i="5"/>
  <c r="I2528" i="5" s="1"/>
  <c r="I2508" i="5"/>
  <c r="I2503" i="5"/>
  <c r="I2505" i="5" s="1"/>
  <c r="I2499" i="5"/>
  <c r="I2494" i="5"/>
  <c r="I2496" i="5" s="1"/>
  <c r="I2476" i="5"/>
  <c r="I2471" i="5"/>
  <c r="I2473" i="5" s="1"/>
  <c r="I2467" i="5"/>
  <c r="I2462" i="5"/>
  <c r="I2464" i="5" s="1"/>
  <c r="I2444" i="5"/>
  <c r="I2439" i="5"/>
  <c r="I2441" i="5" s="1"/>
  <c r="I2435" i="5"/>
  <c r="I2430" i="5"/>
  <c r="I2432" i="5" s="1"/>
  <c r="I2412" i="5"/>
  <c r="I2407" i="5"/>
  <c r="I2409" i="5" s="1"/>
  <c r="I2403" i="5"/>
  <c r="I2398" i="5"/>
  <c r="I2400" i="5" s="1"/>
  <c r="I2380" i="5"/>
  <c r="I2375" i="5"/>
  <c r="I2377" i="5" s="1"/>
  <c r="I2371" i="5"/>
  <c r="I2366" i="5"/>
  <c r="I2368" i="5" s="1"/>
  <c r="I2339" i="5"/>
  <c r="I2334" i="5"/>
  <c r="I2336" i="5" s="1"/>
  <c r="I2307" i="5"/>
  <c r="I2302" i="5"/>
  <c r="I2304" i="5" s="1"/>
  <c r="I2284" i="5"/>
  <c r="I2279" i="5"/>
  <c r="I2281" i="5" s="1"/>
  <c r="I2275" i="5"/>
  <c r="I2270" i="5"/>
  <c r="I2272" i="5" s="1"/>
  <c r="I2252" i="5"/>
  <c r="I2247" i="5"/>
  <c r="I2249" i="5" s="1"/>
  <c r="I2220" i="5"/>
  <c r="I2188" i="5"/>
  <c r="I2183" i="5"/>
  <c r="I2185" i="5" s="1"/>
  <c r="I2179" i="5"/>
  <c r="I2174" i="5"/>
  <c r="I2176" i="5" s="1"/>
  <c r="I2156" i="5"/>
  <c r="I2151" i="5"/>
  <c r="I2153" i="5" s="1"/>
  <c r="I2147" i="5"/>
  <c r="I2142" i="5"/>
  <c r="I2144" i="5" s="1"/>
  <c r="I2124" i="5"/>
  <c r="I2119" i="5"/>
  <c r="I2121" i="5" s="1"/>
  <c r="I2115" i="5"/>
  <c r="I2110" i="5"/>
  <c r="I2112" i="5" s="1"/>
  <c r="I2832" i="5" l="1"/>
  <c r="I2833" i="5"/>
  <c r="I2864" i="5"/>
  <c r="I2865" i="5"/>
  <c r="I2896" i="5"/>
  <c r="I2897" i="5"/>
  <c r="I2928" i="5"/>
  <c r="I2929" i="5"/>
  <c r="I2960" i="5"/>
  <c r="I2961" i="5"/>
  <c r="I2993" i="5"/>
  <c r="I2994" i="5"/>
  <c r="I3025" i="5"/>
  <c r="I3026" i="5"/>
  <c r="I2127" i="5"/>
  <c r="I2128" i="5"/>
  <c r="I2159" i="5"/>
  <c r="I2160" i="5"/>
  <c r="I2191" i="5"/>
  <c r="I2192" i="5"/>
  <c r="I2223" i="5"/>
  <c r="I2224" i="5"/>
  <c r="I2255" i="5"/>
  <c r="I2256" i="5"/>
  <c r="I2287" i="5"/>
  <c r="I2288" i="5"/>
  <c r="I2319" i="5"/>
  <c r="I2320" i="5"/>
  <c r="I2351" i="5"/>
  <c r="I2352" i="5"/>
  <c r="I2383" i="5"/>
  <c r="I2384" i="5"/>
  <c r="I2415" i="5"/>
  <c r="I2416" i="5"/>
  <c r="I2447" i="5"/>
  <c r="I2448" i="5"/>
  <c r="I2479" i="5"/>
  <c r="I2480" i="5"/>
  <c r="I2511" i="5"/>
  <c r="I2512" i="5"/>
  <c r="I2543" i="5"/>
  <c r="I2544" i="5"/>
  <c r="I2575" i="5"/>
  <c r="I2576" i="5"/>
  <c r="I2608" i="5"/>
  <c r="I2609" i="5"/>
  <c r="I2640" i="5"/>
  <c r="I2641" i="5"/>
  <c r="I2672" i="5"/>
  <c r="I2673" i="5"/>
  <c r="I2704" i="5"/>
  <c r="I2705" i="5"/>
  <c r="I2736" i="5"/>
  <c r="I2737" i="5"/>
  <c r="I2768" i="5"/>
  <c r="I2769" i="5"/>
  <c r="I2800" i="5"/>
  <c r="I2801" i="5"/>
  <c r="I2096" i="5"/>
  <c r="I2095" i="5"/>
  <c r="I2092" i="5" l="1"/>
  <c r="I2083" i="5"/>
  <c r="I2087" i="5"/>
  <c r="I2089" i="5" s="1"/>
  <c r="I2078" i="5"/>
  <c r="I2080" i="5" s="1"/>
  <c r="I1022" i="5" l="1"/>
  <c r="I1019" i="5"/>
  <c r="I1015" i="5"/>
  <c r="I1016" i="5" s="1"/>
  <c r="I1014" i="5"/>
  <c r="I1011" i="5"/>
  <c r="I1007" i="5"/>
  <c r="I1005" i="5"/>
  <c r="I1002" i="5"/>
  <c r="I998" i="5"/>
  <c r="I999" i="5" s="1"/>
  <c r="I997" i="5"/>
  <c r="I994" i="5"/>
  <c r="I990" i="5"/>
  <c r="I991" i="5" s="1"/>
  <c r="I988" i="5"/>
  <c r="I985" i="5"/>
  <c r="I981" i="5"/>
  <c r="I982" i="5" s="1"/>
  <c r="I980" i="5"/>
  <c r="I977" i="5"/>
  <c r="I973" i="5"/>
  <c r="I971" i="5"/>
  <c r="I968" i="5"/>
  <c r="I964" i="5"/>
  <c r="I965" i="5" s="1"/>
  <c r="I963" i="5"/>
  <c r="I960" i="5"/>
  <c r="I956" i="5"/>
  <c r="I957" i="5" s="1"/>
  <c r="I954" i="5"/>
  <c r="I951" i="5"/>
  <c r="I947" i="5"/>
  <c r="I948" i="5" s="1"/>
  <c r="I946" i="5"/>
  <c r="I943" i="5"/>
  <c r="I939" i="5"/>
  <c r="I937" i="5"/>
  <c r="I934" i="5"/>
  <c r="I930" i="5"/>
  <c r="I931" i="5" s="1"/>
  <c r="I929" i="5"/>
  <c r="I926" i="5"/>
  <c r="I922" i="5"/>
  <c r="I923" i="5" s="1"/>
  <c r="I920" i="5"/>
  <c r="I917" i="5"/>
  <c r="I913" i="5"/>
  <c r="I914" i="5" s="1"/>
  <c r="I912" i="5"/>
  <c r="I909" i="5"/>
  <c r="I905" i="5"/>
  <c r="I906" i="5" s="1"/>
  <c r="I903" i="5"/>
  <c r="I900" i="5"/>
  <c r="I896" i="5"/>
  <c r="I897" i="5" s="1"/>
  <c r="I895" i="5"/>
  <c r="I892" i="5"/>
  <c r="I888" i="5"/>
  <c r="I889" i="5" s="1"/>
  <c r="I886" i="5"/>
  <c r="I883" i="5"/>
  <c r="I879" i="5"/>
  <c r="I880" i="5" s="1"/>
  <c r="I878" i="5"/>
  <c r="I875" i="5"/>
  <c r="I871" i="5"/>
  <c r="I869" i="5"/>
  <c r="I866" i="5"/>
  <c r="I862" i="5"/>
  <c r="I863" i="5" s="1"/>
  <c r="I861" i="5"/>
  <c r="I858" i="5"/>
  <c r="I854" i="5"/>
  <c r="I1006" i="5" l="1"/>
  <c r="I1008" i="5"/>
  <c r="I989" i="5"/>
  <c r="I972" i="5"/>
  <c r="I974" i="5"/>
  <c r="I938" i="5"/>
  <c r="I940" i="5"/>
  <c r="I921" i="5"/>
  <c r="I904" i="5"/>
  <c r="I870" i="5"/>
  <c r="I872" i="5"/>
  <c r="I853" i="5"/>
  <c r="I855" i="5"/>
  <c r="I955" i="5"/>
  <c r="I887" i="5"/>
  <c r="I852" i="5"/>
  <c r="I849" i="5"/>
  <c r="I845" i="5"/>
  <c r="I846" i="5" s="1"/>
  <c r="I844" i="5"/>
  <c r="I841" i="5"/>
  <c r="I837" i="5"/>
  <c r="I835" i="5"/>
  <c r="I832" i="5"/>
  <c r="I828" i="5"/>
  <c r="I829" i="5" s="1"/>
  <c r="I827" i="5"/>
  <c r="I824" i="5"/>
  <c r="I820" i="5"/>
  <c r="I821" i="5" s="1"/>
  <c r="I818" i="5"/>
  <c r="I815" i="5"/>
  <c r="I811" i="5"/>
  <c r="I812" i="5" s="1"/>
  <c r="I810" i="5"/>
  <c r="I807" i="5"/>
  <c r="I803" i="5"/>
  <c r="I804" i="5" s="1"/>
  <c r="I801" i="5"/>
  <c r="I798" i="5"/>
  <c r="I794" i="5"/>
  <c r="I795" i="5" s="1"/>
  <c r="I793" i="5"/>
  <c r="I790" i="5"/>
  <c r="I786" i="5"/>
  <c r="I787" i="5" s="1"/>
  <c r="I784" i="5"/>
  <c r="I781" i="5"/>
  <c r="I777" i="5"/>
  <c r="I778" i="5" s="1"/>
  <c r="I776" i="5"/>
  <c r="I773" i="5"/>
  <c r="I769" i="5"/>
  <c r="I770" i="5" s="1"/>
  <c r="I767" i="5"/>
  <c r="I764" i="5"/>
  <c r="I760" i="5"/>
  <c r="I761" i="5" s="1"/>
  <c r="I759" i="5"/>
  <c r="I756" i="5"/>
  <c r="I752" i="5"/>
  <c r="I753" i="5" s="1"/>
  <c r="I750" i="5"/>
  <c r="I747" i="5"/>
  <c r="I743" i="5"/>
  <c r="I744" i="5" s="1"/>
  <c r="I742" i="5"/>
  <c r="I739" i="5"/>
  <c r="I735" i="5"/>
  <c r="I733" i="5"/>
  <c r="I730" i="5"/>
  <c r="I726" i="5"/>
  <c r="I727" i="5" s="1"/>
  <c r="I725" i="5"/>
  <c r="I722" i="5"/>
  <c r="I718" i="5"/>
  <c r="I719" i="5" s="1"/>
  <c r="I716" i="5"/>
  <c r="I713" i="5"/>
  <c r="I709" i="5"/>
  <c r="I710" i="5" s="1"/>
  <c r="I708" i="5"/>
  <c r="I705" i="5"/>
  <c r="I701" i="5"/>
  <c r="I699" i="5"/>
  <c r="I696" i="5"/>
  <c r="I692" i="5"/>
  <c r="I693" i="5" s="1"/>
  <c r="I691" i="5"/>
  <c r="I688" i="5"/>
  <c r="I684" i="5"/>
  <c r="I682" i="5"/>
  <c r="I679" i="5"/>
  <c r="I675" i="5"/>
  <c r="I676" i="5" s="1"/>
  <c r="I674" i="5"/>
  <c r="I671" i="5"/>
  <c r="I667" i="5"/>
  <c r="I668" i="5" s="1"/>
  <c r="I665" i="5"/>
  <c r="I662" i="5"/>
  <c r="I658" i="5"/>
  <c r="I659" i="5" s="1"/>
  <c r="I657" i="5"/>
  <c r="I654" i="5"/>
  <c r="I650" i="5"/>
  <c r="I648" i="5"/>
  <c r="I645" i="5"/>
  <c r="I641" i="5"/>
  <c r="I642" i="5" s="1"/>
  <c r="I640" i="5"/>
  <c r="I637" i="5"/>
  <c r="I633" i="5"/>
  <c r="I634" i="5" s="1"/>
  <c r="I631" i="5"/>
  <c r="I628" i="5"/>
  <c r="I624" i="5"/>
  <c r="I625" i="5" s="1"/>
  <c r="I623" i="5"/>
  <c r="I620" i="5"/>
  <c r="I616" i="5"/>
  <c r="I617" i="5" s="1"/>
  <c r="I614" i="5"/>
  <c r="I611" i="5"/>
  <c r="I607" i="5"/>
  <c r="I608" i="5" s="1"/>
  <c r="I606" i="5"/>
  <c r="I603" i="5"/>
  <c r="I599" i="5"/>
  <c r="I600" i="5" s="1"/>
  <c r="I597" i="5"/>
  <c r="I594" i="5"/>
  <c r="I590" i="5"/>
  <c r="I591" i="5" s="1"/>
  <c r="I589" i="5"/>
  <c r="I586" i="5"/>
  <c r="I582" i="5"/>
  <c r="I583" i="5" s="1"/>
  <c r="I580" i="5"/>
  <c r="I577" i="5"/>
  <c r="I573" i="5"/>
  <c r="I574" i="5" s="1"/>
  <c r="I572" i="5"/>
  <c r="I569" i="5"/>
  <c r="I565" i="5"/>
  <c r="I563" i="5"/>
  <c r="I560" i="5"/>
  <c r="I556" i="5"/>
  <c r="I557" i="5" s="1"/>
  <c r="I555" i="5"/>
  <c r="I552" i="5"/>
  <c r="I548" i="5"/>
  <c r="I549" i="5" s="1"/>
  <c r="I546" i="5"/>
  <c r="I543" i="5"/>
  <c r="I538" i="5"/>
  <c r="I535" i="5"/>
  <c r="I539" i="5"/>
  <c r="I540" i="5" s="1"/>
  <c r="I531" i="5"/>
  <c r="I532" i="5" s="1"/>
  <c r="I529" i="5"/>
  <c r="I526" i="5"/>
  <c r="I522" i="5"/>
  <c r="I523" i="5" s="1"/>
  <c r="I521" i="5"/>
  <c r="I518" i="5"/>
  <c r="I717" i="5" l="1"/>
  <c r="I836" i="5"/>
  <c r="I838" i="5"/>
  <c r="I819" i="5"/>
  <c r="I768" i="5"/>
  <c r="I751" i="5"/>
  <c r="I734" i="5"/>
  <c r="I736" i="5"/>
  <c r="I700" i="5"/>
  <c r="I702" i="5"/>
  <c r="I683" i="5"/>
  <c r="I685" i="5"/>
  <c r="I666" i="5"/>
  <c r="I649" i="5"/>
  <c r="I651" i="5"/>
  <c r="I615" i="5"/>
  <c r="I598" i="5"/>
  <c r="I564" i="5"/>
  <c r="I566" i="5"/>
  <c r="I547" i="5"/>
  <c r="I530" i="5"/>
  <c r="I802" i="5"/>
  <c r="I785" i="5"/>
  <c r="I632" i="5"/>
  <c r="I581" i="5"/>
  <c r="I514" i="5"/>
  <c r="I515" i="5" s="1"/>
  <c r="I487" i="5"/>
  <c r="I495" i="5" s="1"/>
  <c r="I491" i="5"/>
  <c r="I490" i="5"/>
  <c r="I489" i="5"/>
  <c r="I488" i="5"/>
  <c r="I462" i="5"/>
  <c r="I452" i="5"/>
  <c r="I439" i="5"/>
  <c r="I451" i="5"/>
  <c r="I450" i="5"/>
  <c r="I449" i="5"/>
  <c r="I448" i="5"/>
  <c r="I460" i="5" s="1"/>
  <c r="I423" i="5"/>
  <c r="I422" i="5"/>
  <c r="I434" i="5" s="1"/>
  <c r="I386" i="5"/>
  <c r="I387" i="5"/>
  <c r="I344" i="5"/>
  <c r="I356" i="5" s="1"/>
  <c r="I348" i="5"/>
  <c r="I347" i="5"/>
  <c r="I346" i="5"/>
  <c r="I345" i="5"/>
  <c r="I305" i="5"/>
  <c r="I317" i="5" s="1"/>
  <c r="I279" i="5"/>
  <c r="I289" i="5" s="1"/>
  <c r="I283" i="5"/>
  <c r="I282" i="5"/>
  <c r="I244" i="5"/>
  <c r="I202" i="5"/>
  <c r="I201" i="5"/>
  <c r="I213" i="5" s="1"/>
  <c r="I179" i="5"/>
  <c r="I178" i="5"/>
  <c r="I177" i="5"/>
  <c r="I176" i="5"/>
  <c r="I140" i="5"/>
  <c r="I139" i="5"/>
  <c r="I138" i="5"/>
  <c r="I137" i="5"/>
  <c r="I134" i="5"/>
  <c r="I132" i="5"/>
  <c r="I130" i="5"/>
  <c r="I129" i="5"/>
  <c r="I128" i="5"/>
  <c r="I504" i="5"/>
  <c r="I503" i="5"/>
  <c r="I502" i="5"/>
  <c r="I501" i="5"/>
  <c r="I500" i="5"/>
  <c r="I512" i="5" s="1"/>
  <c r="I478" i="5"/>
  <c r="I477" i="5"/>
  <c r="I476" i="5"/>
  <c r="I475" i="5"/>
  <c r="I474" i="5"/>
  <c r="I482" i="5" s="1"/>
  <c r="I465" i="5"/>
  <c r="I464" i="5"/>
  <c r="I463" i="5"/>
  <c r="I461" i="5"/>
  <c r="I473" i="5" s="1"/>
  <c r="I438" i="5"/>
  <c r="I437" i="5"/>
  <c r="I436" i="5"/>
  <c r="I435" i="5"/>
  <c r="I447" i="5" s="1"/>
  <c r="I426" i="5"/>
  <c r="I425" i="5"/>
  <c r="I424" i="5"/>
  <c r="I413" i="5"/>
  <c r="I412" i="5"/>
  <c r="I411" i="5"/>
  <c r="I410" i="5"/>
  <c r="I409" i="5"/>
  <c r="I421" i="5" s="1"/>
  <c r="I400" i="5"/>
  <c r="I399" i="5"/>
  <c r="I398" i="5"/>
  <c r="I397" i="5"/>
  <c r="I396" i="5"/>
  <c r="I408" i="5" s="1"/>
  <c r="I385" i="5"/>
  <c r="I384" i="5"/>
  <c r="I383" i="5"/>
  <c r="I391" i="5" s="1"/>
  <c r="I374" i="5"/>
  <c r="I373" i="5"/>
  <c r="I372" i="5"/>
  <c r="I371" i="5"/>
  <c r="I370" i="5"/>
  <c r="I382" i="5" s="1"/>
  <c r="I361" i="5"/>
  <c r="I360" i="5"/>
  <c r="I359" i="5"/>
  <c r="I358" i="5"/>
  <c r="I357" i="5"/>
  <c r="I369" i="5" s="1"/>
  <c r="I335" i="5"/>
  <c r="I334" i="5"/>
  <c r="I333" i="5"/>
  <c r="I332" i="5"/>
  <c r="I331" i="5"/>
  <c r="I341" i="5" s="1"/>
  <c r="I322" i="5"/>
  <c r="I321" i="5"/>
  <c r="I320" i="5"/>
  <c r="I319" i="5"/>
  <c r="I318" i="5"/>
  <c r="I330" i="5" s="1"/>
  <c r="I309" i="5"/>
  <c r="I308" i="5"/>
  <c r="I307" i="5"/>
  <c r="I306" i="5"/>
  <c r="I296" i="5"/>
  <c r="I295" i="5"/>
  <c r="I294" i="5"/>
  <c r="I293" i="5"/>
  <c r="I292" i="5"/>
  <c r="I304" i="5" s="1"/>
  <c r="I281" i="5"/>
  <c r="I280" i="5"/>
  <c r="I243" i="5"/>
  <c r="I242" i="5"/>
  <c r="I241" i="5"/>
  <c r="I270" i="5"/>
  <c r="I269" i="5"/>
  <c r="I268" i="5"/>
  <c r="I267" i="5"/>
  <c r="I266" i="5"/>
  <c r="I276" i="5" s="1"/>
  <c r="I257" i="5"/>
  <c r="I256" i="5"/>
  <c r="I255" i="5"/>
  <c r="I254" i="5"/>
  <c r="I253" i="5"/>
  <c r="I263" i="5" s="1"/>
  <c r="I227" i="5"/>
  <c r="I240" i="5"/>
  <c r="I252" i="5" s="1"/>
  <c r="I313" i="5" l="1"/>
  <c r="I430" i="5"/>
  <c r="I432" i="5"/>
  <c r="I354" i="5"/>
  <c r="I352" i="5"/>
  <c r="I458" i="5"/>
  <c r="I486" i="5"/>
  <c r="I456" i="5"/>
  <c r="I248" i="5"/>
  <c r="I513" i="5"/>
  <c r="I499" i="5"/>
  <c r="I497" i="5"/>
  <c r="I484" i="5"/>
  <c r="I443" i="5"/>
  <c r="I419" i="5"/>
  <c r="I417" i="5"/>
  <c r="I395" i="5"/>
  <c r="I393" i="5"/>
  <c r="I365" i="5"/>
  <c r="I367" i="5"/>
  <c r="I343" i="5"/>
  <c r="I339" i="5"/>
  <c r="I315" i="5"/>
  <c r="I291" i="5"/>
  <c r="I287" i="5"/>
  <c r="I278" i="5"/>
  <c r="I274" i="5"/>
  <c r="I265" i="5"/>
  <c r="I261" i="5"/>
  <c r="I250" i="5"/>
  <c r="I123" i="5"/>
  <c r="I131" i="5" s="1"/>
  <c r="I508" i="5"/>
  <c r="I510" i="5"/>
  <c r="I469" i="5"/>
  <c r="I471" i="5"/>
  <c r="I445" i="5"/>
  <c r="I404" i="5"/>
  <c r="I406" i="5"/>
  <c r="I378" i="5"/>
  <c r="I380" i="5"/>
  <c r="I326" i="5"/>
  <c r="I328" i="5"/>
  <c r="I300" i="5"/>
  <c r="I302" i="5"/>
  <c r="I239" i="5"/>
  <c r="I231" i="5"/>
  <c r="I230" i="5"/>
  <c r="I229" i="5"/>
  <c r="I228" i="5"/>
  <c r="I237" i="5"/>
  <c r="I218" i="5"/>
  <c r="I217" i="5"/>
  <c r="I216" i="5"/>
  <c r="I215" i="5"/>
  <c r="I214" i="5"/>
  <c r="I224" i="5" s="1"/>
  <c r="I203" i="5"/>
  <c r="I204" i="5"/>
  <c r="I205" i="5"/>
  <c r="I192" i="5"/>
  <c r="I191" i="5"/>
  <c r="I190" i="5"/>
  <c r="I189" i="5"/>
  <c r="I188" i="5"/>
  <c r="I200" i="5" s="1"/>
  <c r="I136" i="5"/>
  <c r="I146" i="5" s="1"/>
  <c r="I149" i="5"/>
  <c r="I161" i="5" s="1"/>
  <c r="I162" i="5"/>
  <c r="I174" i="5" s="1"/>
  <c r="I175" i="5"/>
  <c r="I185" i="5" s="1"/>
  <c r="I166" i="5"/>
  <c r="I165" i="5"/>
  <c r="I164" i="5"/>
  <c r="I163" i="5"/>
  <c r="I153" i="5"/>
  <c r="I152" i="5"/>
  <c r="I151" i="5"/>
  <c r="I150" i="5"/>
  <c r="I127" i="5"/>
  <c r="I126" i="5"/>
  <c r="I125" i="5"/>
  <c r="I124" i="5"/>
  <c r="I35" i="5"/>
  <c r="I159" i="5" l="1"/>
  <c r="I226" i="5"/>
  <c r="I209" i="5"/>
  <c r="I211" i="5"/>
  <c r="I187" i="5"/>
  <c r="I133" i="5"/>
  <c r="I170" i="5"/>
  <c r="I172" i="5"/>
  <c r="I135" i="5"/>
  <c r="I157" i="5"/>
  <c r="I144" i="5"/>
  <c r="I148" i="5"/>
  <c r="I235" i="5"/>
  <c r="I222" i="5"/>
  <c r="I196" i="5"/>
  <c r="I198" i="5"/>
  <c r="I183" i="5"/>
  <c r="I34" i="5"/>
  <c r="I33" i="5"/>
</calcChain>
</file>

<file path=xl/sharedStrings.xml><?xml version="1.0" encoding="utf-8"?>
<sst xmlns="http://schemas.openxmlformats.org/spreadsheetml/2006/main" count="13217" uniqueCount="500">
  <si>
    <t>人</t>
    <phoneticPr fontId="1" type="noConversion"/>
  </si>
  <si>
    <r>
      <rPr>
        <b/>
        <sz val="12"/>
        <rFont val="標楷體"/>
        <family val="4"/>
        <charset val="136"/>
      </rPr>
      <t>資料期間</t>
    </r>
    <phoneticPr fontId="2" type="noConversion"/>
  </si>
  <si>
    <r>
      <rPr>
        <b/>
        <sz val="12"/>
        <rFont val="標楷體"/>
        <family val="4"/>
        <charset val="136"/>
      </rPr>
      <t>單位</t>
    </r>
    <phoneticPr fontId="1" type="noConversion"/>
  </si>
  <si>
    <t>各行政區所轄面積</t>
    <phoneticPr fontId="1" type="noConversion"/>
  </si>
  <si>
    <t>宗教團體興辦公益慈善及社會教化事業概況</t>
  </si>
  <si>
    <t>‰</t>
  </si>
  <si>
    <t>%</t>
    <phoneticPr fontId="1" type="noConversion"/>
  </si>
  <si>
    <r>
      <rPr>
        <sz val="11"/>
        <color theme="1"/>
        <rFont val="標楷體"/>
        <family val="4"/>
        <charset val="136"/>
      </rPr>
      <t>合計</t>
    </r>
    <phoneticPr fontId="1" type="noConversion"/>
  </si>
  <si>
    <r>
      <rPr>
        <sz val="11"/>
        <color theme="1"/>
        <rFont val="標楷體"/>
        <family val="4"/>
        <charset val="136"/>
      </rPr>
      <t>生母之年齡分</t>
    </r>
    <phoneticPr fontId="1" type="noConversion"/>
  </si>
  <si>
    <r>
      <t>35-39</t>
    </r>
    <r>
      <rPr>
        <sz val="11"/>
        <color theme="1"/>
        <rFont val="標楷體"/>
        <family val="4"/>
        <charset val="136"/>
      </rPr>
      <t>歲</t>
    </r>
    <phoneticPr fontId="1" type="noConversion"/>
  </si>
  <si>
    <r>
      <t>20-24</t>
    </r>
    <r>
      <rPr>
        <sz val="11"/>
        <color theme="1"/>
        <rFont val="標楷體"/>
        <family val="4"/>
        <charset val="136"/>
      </rPr>
      <t>歲</t>
    </r>
    <phoneticPr fontId="1" type="noConversion"/>
  </si>
  <si>
    <r>
      <t>30-34</t>
    </r>
    <r>
      <rPr>
        <sz val="11"/>
        <color theme="1"/>
        <rFont val="標楷體"/>
        <family val="4"/>
        <charset val="136"/>
      </rPr>
      <t>歲</t>
    </r>
    <phoneticPr fontId="1" type="noConversion"/>
  </si>
  <si>
    <r>
      <t>40-44</t>
    </r>
    <r>
      <rPr>
        <sz val="11"/>
        <color theme="1"/>
        <rFont val="標楷體"/>
        <family val="4"/>
        <charset val="136"/>
      </rPr>
      <t>歲</t>
    </r>
    <phoneticPr fontId="1" type="noConversion"/>
  </si>
  <si>
    <r>
      <rPr>
        <sz val="11"/>
        <rFont val="標楷體"/>
        <family val="4"/>
        <charset val="136"/>
      </rPr>
      <t>性別分</t>
    </r>
    <phoneticPr fontId="1" type="noConversion"/>
  </si>
  <si>
    <r>
      <rPr>
        <sz val="11"/>
        <rFont val="標楷體"/>
        <family val="4"/>
        <charset val="136"/>
      </rPr>
      <t>男</t>
    </r>
    <phoneticPr fontId="1" type="noConversion"/>
  </si>
  <si>
    <t>各行政區人口數</t>
  </si>
  <si>
    <r>
      <t>15</t>
    </r>
    <r>
      <rPr>
        <sz val="11"/>
        <color theme="1"/>
        <rFont val="標楷體"/>
        <family val="4"/>
        <charset val="136"/>
      </rPr>
      <t>歲以上現住人口之教育程度</t>
    </r>
    <phoneticPr fontId="1" type="noConversion"/>
  </si>
  <si>
    <t>15歲以上現住人口之教育程度</t>
  </si>
  <si>
    <t>各行政區戶政受理案件統計</t>
  </si>
  <si>
    <t>各行政區戶政管理服務案件統計</t>
  </si>
  <si>
    <r>
      <rPr>
        <sz val="9"/>
        <rFont val="標楷體"/>
        <family val="4"/>
        <charset val="136"/>
      </rPr>
      <t>老年人口</t>
    </r>
    <r>
      <rPr>
        <sz val="9"/>
        <rFont val="Times New Roman"/>
        <family val="1"/>
      </rPr>
      <t>(65</t>
    </r>
    <r>
      <rPr>
        <sz val="9"/>
        <rFont val="標楷體"/>
        <family val="4"/>
        <charset val="136"/>
      </rPr>
      <t>歲以上</t>
    </r>
    <r>
      <rPr>
        <sz val="9"/>
        <rFont val="Times New Roman"/>
        <family val="1"/>
      </rPr>
      <t>)</t>
    </r>
    <phoneticPr fontId="1" type="noConversion"/>
  </si>
  <si>
    <r>
      <rPr>
        <sz val="8"/>
        <rFont val="標楷體"/>
        <family val="4"/>
        <charset val="136"/>
      </rPr>
      <t>青壯年人口</t>
    </r>
    <r>
      <rPr>
        <sz val="8"/>
        <rFont val="Times New Roman"/>
        <family val="1"/>
      </rPr>
      <t>(15~64</t>
    </r>
    <r>
      <rPr>
        <sz val="8"/>
        <rFont val="標楷體"/>
        <family val="4"/>
        <charset val="136"/>
      </rPr>
      <t>歲</t>
    </r>
    <r>
      <rPr>
        <sz val="8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</si>
  <si>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輔導成立守望相助隊崗亭</t>
    </r>
    <phoneticPr fontId="1" type="noConversion"/>
  </si>
  <si>
    <r>
      <rPr>
        <sz val="11"/>
        <color theme="1"/>
        <rFont val="標楷體"/>
        <family val="4"/>
        <charset val="136"/>
      </rPr>
      <t>本市居民</t>
    </r>
    <r>
      <rPr>
        <sz val="11"/>
        <color theme="1"/>
        <rFont val="Times New Roman"/>
        <family val="1"/>
      </rPr>
      <t>0</t>
    </r>
    <r>
      <rPr>
        <sz val="11"/>
        <color theme="1"/>
        <rFont val="標楷體"/>
        <family val="4"/>
        <charset val="136"/>
      </rPr>
      <t>歲平均餘命</t>
    </r>
    <phoneticPr fontId="1" type="noConversion"/>
  </si>
  <si>
    <r>
      <t>25-29</t>
    </r>
    <r>
      <rPr>
        <sz val="11"/>
        <color theme="1"/>
        <rFont val="標楷體"/>
        <family val="4"/>
        <charset val="136"/>
      </rPr>
      <t>歲</t>
    </r>
    <phoneticPr fontId="1" type="noConversion"/>
  </si>
  <si>
    <r>
      <rPr>
        <sz val="11"/>
        <color theme="1"/>
        <rFont val="標楷體"/>
        <family val="4"/>
        <charset val="136"/>
      </rPr>
      <t>女</t>
    </r>
    <phoneticPr fontId="1" type="noConversion"/>
  </si>
  <si>
    <t>肄業</t>
    <phoneticPr fontId="1" type="noConversion"/>
  </si>
  <si>
    <r>
      <rPr>
        <sz val="11"/>
        <rFont val="標楷體"/>
        <family val="4"/>
        <charset val="136"/>
      </rPr>
      <t>隊數</t>
    </r>
    <phoneticPr fontId="1" type="noConversion"/>
  </si>
  <si>
    <r>
      <t>45</t>
    </r>
    <r>
      <rPr>
        <sz val="11"/>
        <rFont val="標楷體"/>
        <family val="4"/>
        <charset val="136"/>
      </rPr>
      <t>歲以上</t>
    </r>
    <phoneticPr fontId="1" type="noConversion"/>
  </si>
  <si>
    <t>‰</t>
    <phoneticPr fontId="1" type="noConversion"/>
  </si>
  <si>
    <r>
      <rPr>
        <b/>
        <sz val="12"/>
        <rFont val="標楷體"/>
        <family val="4"/>
        <charset val="136"/>
      </rPr>
      <t>統計項目</t>
    </r>
    <phoneticPr fontId="1" type="noConversion"/>
  </si>
  <si>
    <r>
      <rPr>
        <b/>
        <sz val="12"/>
        <rFont val="標楷體"/>
        <family val="4"/>
        <charset val="136"/>
      </rPr>
      <t>統計數據</t>
    </r>
    <phoneticPr fontId="2" type="noConversion"/>
  </si>
  <si>
    <r>
      <rPr>
        <sz val="11"/>
        <rFont val="標楷體"/>
        <family val="4"/>
        <charset val="136"/>
      </rPr>
      <t>各行政區所轄面積</t>
    </r>
    <phoneticPr fontId="1" type="noConversion"/>
  </si>
  <si>
    <r>
      <rPr>
        <sz val="11"/>
        <rFont val="標楷體"/>
        <family val="4"/>
        <charset val="136"/>
      </rPr>
      <t>合計</t>
    </r>
    <phoneticPr fontId="1" type="noConversion"/>
  </si>
  <si>
    <r>
      <rPr>
        <sz val="11"/>
        <rFont val="標楷體"/>
        <family val="4"/>
        <charset val="136"/>
      </rPr>
      <t>平方公里</t>
    </r>
    <phoneticPr fontId="1" type="noConversion"/>
  </si>
  <si>
    <r>
      <rPr>
        <sz val="11"/>
        <rFont val="標楷體"/>
        <family val="4"/>
        <charset val="136"/>
      </rPr>
      <t>各行政區里鄰戶數</t>
    </r>
    <phoneticPr fontId="1" type="noConversion"/>
  </si>
  <si>
    <r>
      <rPr>
        <sz val="11"/>
        <rFont val="標楷體"/>
        <family val="4"/>
        <charset val="136"/>
      </rPr>
      <t>中區</t>
    </r>
    <phoneticPr fontId="1" type="noConversion"/>
  </si>
  <si>
    <r>
      <rPr>
        <sz val="11"/>
        <rFont val="標楷體"/>
        <family val="4"/>
        <charset val="136"/>
      </rPr>
      <t>戶數</t>
    </r>
    <phoneticPr fontId="1" type="noConversion"/>
  </si>
  <si>
    <r>
      <rPr>
        <sz val="11"/>
        <rFont val="標楷體"/>
        <family val="4"/>
        <charset val="136"/>
      </rPr>
      <t>戶</t>
    </r>
    <phoneticPr fontId="1" type="noConversion"/>
  </si>
  <si>
    <r>
      <rPr>
        <sz val="11"/>
        <rFont val="標楷體"/>
        <family val="4"/>
        <charset val="136"/>
      </rPr>
      <t>沙鹿區</t>
    </r>
    <phoneticPr fontId="1" type="noConversion"/>
  </si>
  <si>
    <r>
      <rPr>
        <sz val="11"/>
        <rFont val="標楷體"/>
        <family val="4"/>
        <charset val="136"/>
      </rPr>
      <t>鄰數</t>
    </r>
    <phoneticPr fontId="1" type="noConversion"/>
  </si>
  <si>
    <r>
      <rPr>
        <sz val="11"/>
        <rFont val="標楷體"/>
        <family val="4"/>
        <charset val="136"/>
      </rPr>
      <t>鄰</t>
    </r>
    <phoneticPr fontId="1" type="noConversion"/>
  </si>
  <si>
    <r>
      <rPr>
        <sz val="11"/>
        <rFont val="標楷體"/>
        <family val="4"/>
        <charset val="136"/>
      </rPr>
      <t>龍井區</t>
    </r>
    <phoneticPr fontId="1" type="noConversion"/>
  </si>
  <si>
    <r>
      <rPr>
        <sz val="11"/>
        <rFont val="標楷體"/>
        <family val="4"/>
        <charset val="136"/>
      </rPr>
      <t>里數</t>
    </r>
    <phoneticPr fontId="1" type="noConversion"/>
  </si>
  <si>
    <r>
      <rPr>
        <sz val="11"/>
        <rFont val="標楷體"/>
        <family val="4"/>
        <charset val="136"/>
      </rPr>
      <t>里</t>
    </r>
    <phoneticPr fontId="1" type="noConversion"/>
  </si>
  <si>
    <r>
      <rPr>
        <sz val="11"/>
        <color theme="1"/>
        <rFont val="標楷體"/>
        <family val="4"/>
        <charset val="136"/>
      </rPr>
      <t>各行政區人口數</t>
    </r>
    <phoneticPr fontId="1" type="noConversion"/>
  </si>
  <si>
    <r>
      <rPr>
        <sz val="11"/>
        <color theme="1"/>
        <rFont val="標楷體"/>
        <family val="4"/>
        <charset val="136"/>
      </rPr>
      <t>中區</t>
    </r>
    <phoneticPr fontId="1" type="noConversion"/>
  </si>
  <si>
    <r>
      <rPr>
        <sz val="11"/>
        <color theme="1"/>
        <rFont val="標楷體"/>
        <family val="4"/>
        <charset val="136"/>
      </rPr>
      <t>年齡別</t>
    </r>
    <phoneticPr fontId="1" type="noConversion"/>
  </si>
  <si>
    <r>
      <rPr>
        <sz val="11"/>
        <color theme="1"/>
        <rFont val="標楷體"/>
        <family val="4"/>
        <charset val="136"/>
      </rPr>
      <t>人口數</t>
    </r>
    <phoneticPr fontId="1" type="noConversion"/>
  </si>
  <si>
    <r>
      <rPr>
        <sz val="11"/>
        <rFont val="標楷體"/>
        <family val="4"/>
        <charset val="136"/>
      </rPr>
      <t>人</t>
    </r>
    <phoneticPr fontId="1" type="noConversion"/>
  </si>
  <si>
    <r>
      <rPr>
        <sz val="11"/>
        <rFont val="標楷體"/>
        <family val="4"/>
        <charset val="136"/>
      </rPr>
      <t>西區</t>
    </r>
    <phoneticPr fontId="1" type="noConversion"/>
  </si>
  <si>
    <r>
      <rPr>
        <sz val="11"/>
        <rFont val="標楷體"/>
        <family val="4"/>
        <charset val="136"/>
      </rPr>
      <t>扶老比</t>
    </r>
    <phoneticPr fontId="1" type="noConversion"/>
  </si>
  <si>
    <r>
      <rPr>
        <sz val="11"/>
        <color theme="1"/>
        <rFont val="標楷體"/>
        <family val="4"/>
        <charset val="136"/>
      </rPr>
      <t>西屯區</t>
    </r>
    <phoneticPr fontId="1" type="noConversion"/>
  </si>
  <si>
    <r>
      <rPr>
        <sz val="11"/>
        <color theme="1"/>
        <rFont val="標楷體"/>
        <family val="4"/>
        <charset val="136"/>
      </rPr>
      <t>占全區比率</t>
    </r>
    <phoneticPr fontId="1" type="noConversion"/>
  </si>
  <si>
    <r>
      <rPr>
        <sz val="11"/>
        <color theme="1"/>
        <rFont val="標楷體"/>
        <family val="4"/>
        <charset val="136"/>
      </rPr>
      <t>豐原區</t>
    </r>
    <phoneticPr fontId="1" type="noConversion"/>
  </si>
  <si>
    <r>
      <rPr>
        <sz val="11"/>
        <rFont val="標楷體"/>
        <family val="4"/>
        <charset val="136"/>
      </rPr>
      <t>清水區</t>
    </r>
    <phoneticPr fontId="1" type="noConversion"/>
  </si>
  <si>
    <r>
      <rPr>
        <sz val="11"/>
        <rFont val="標楷體"/>
        <family val="4"/>
        <charset val="136"/>
      </rPr>
      <t>老化指數</t>
    </r>
    <phoneticPr fontId="1" type="noConversion"/>
  </si>
  <si>
    <r>
      <rPr>
        <sz val="11"/>
        <rFont val="標楷體"/>
        <family val="4"/>
        <charset val="136"/>
      </rPr>
      <t>后里區</t>
    </r>
    <phoneticPr fontId="1" type="noConversion"/>
  </si>
  <si>
    <r>
      <rPr>
        <sz val="11"/>
        <rFont val="標楷體"/>
        <family val="4"/>
        <charset val="136"/>
      </rPr>
      <t>潭子區</t>
    </r>
    <phoneticPr fontId="1" type="noConversion"/>
  </si>
  <si>
    <r>
      <rPr>
        <sz val="11"/>
        <rFont val="標楷體"/>
        <family val="4"/>
        <charset val="136"/>
      </rPr>
      <t>石岡區</t>
    </r>
    <phoneticPr fontId="1" type="noConversion"/>
  </si>
  <si>
    <r>
      <rPr>
        <sz val="11"/>
        <color theme="1"/>
        <rFont val="標楷體"/>
        <family val="4"/>
        <charset val="136"/>
      </rPr>
      <t>性別</t>
    </r>
    <phoneticPr fontId="1" type="noConversion"/>
  </si>
  <si>
    <r>
      <rPr>
        <sz val="11"/>
        <rFont val="標楷體"/>
        <family val="4"/>
        <charset val="136"/>
      </rPr>
      <t>烏日區</t>
    </r>
    <phoneticPr fontId="1" type="noConversion"/>
  </si>
  <si>
    <r>
      <rPr>
        <sz val="11"/>
        <rFont val="標楷體"/>
        <family val="4"/>
        <charset val="136"/>
      </rPr>
      <t>扶養比</t>
    </r>
    <phoneticPr fontId="1" type="noConversion"/>
  </si>
  <si>
    <r>
      <rPr>
        <sz val="11"/>
        <rFont val="標楷體"/>
        <family val="4"/>
        <charset val="136"/>
      </rPr>
      <t>各行政區人口數</t>
    </r>
  </si>
  <si>
    <r>
      <rPr>
        <sz val="11"/>
        <rFont val="標楷體"/>
        <family val="4"/>
        <charset val="136"/>
      </rPr>
      <t>大里區</t>
    </r>
    <phoneticPr fontId="1" type="noConversion"/>
  </si>
  <si>
    <r>
      <rPr>
        <sz val="11"/>
        <rFont val="標楷體"/>
        <family val="4"/>
        <charset val="136"/>
      </rPr>
      <t>女</t>
    </r>
    <phoneticPr fontId="1" type="noConversion"/>
  </si>
  <si>
    <r>
      <rPr>
        <sz val="11"/>
        <color theme="1"/>
        <rFont val="標楷體"/>
        <family val="4"/>
        <charset val="136"/>
      </rPr>
      <t>各行政區人口成長</t>
    </r>
    <phoneticPr fontId="1" type="noConversion"/>
  </si>
  <si>
    <r>
      <rPr>
        <sz val="11"/>
        <rFont val="標楷體"/>
        <family val="4"/>
        <charset val="136"/>
      </rPr>
      <t>社會增加</t>
    </r>
    <phoneticPr fontId="1" type="noConversion"/>
  </si>
  <si>
    <r>
      <rPr>
        <sz val="11"/>
        <color theme="1"/>
        <rFont val="標楷體"/>
        <family val="4"/>
        <charset val="136"/>
      </rPr>
      <t>遷出⑥</t>
    </r>
    <phoneticPr fontId="1" type="noConversion"/>
  </si>
  <si>
    <r>
      <rPr>
        <sz val="11"/>
        <color theme="1"/>
        <rFont val="標楷體"/>
        <family val="4"/>
        <charset val="136"/>
      </rPr>
      <t>東區</t>
    </r>
    <phoneticPr fontId="1" type="noConversion"/>
  </si>
  <si>
    <r>
      <rPr>
        <sz val="8"/>
        <color theme="1"/>
        <rFont val="標楷體"/>
        <family val="4"/>
        <charset val="136"/>
      </rPr>
      <t>社會增加</t>
    </r>
    <phoneticPr fontId="1" type="noConversion"/>
  </si>
  <si>
    <r>
      <rPr>
        <sz val="11"/>
        <rFont val="標楷體"/>
        <family val="4"/>
        <charset val="136"/>
      </rPr>
      <t>遷出率</t>
    </r>
    <phoneticPr fontId="1" type="noConversion"/>
  </si>
  <si>
    <r>
      <rPr>
        <sz val="11"/>
        <color theme="1"/>
        <rFont val="標楷體"/>
        <family val="4"/>
        <charset val="136"/>
      </rPr>
      <t>北區</t>
    </r>
    <phoneticPr fontId="1" type="noConversion"/>
  </si>
  <si>
    <r>
      <rPr>
        <sz val="11"/>
        <color theme="1"/>
        <rFont val="標楷體"/>
        <family val="4"/>
        <charset val="136"/>
      </rPr>
      <t>人口增加數</t>
    </r>
    <phoneticPr fontId="1" type="noConversion"/>
  </si>
  <si>
    <r>
      <rPr>
        <sz val="11"/>
        <color theme="1"/>
        <rFont val="標楷體"/>
        <family val="4"/>
        <charset val="136"/>
      </rPr>
      <t>南屯區</t>
    </r>
    <phoneticPr fontId="1" type="noConversion"/>
  </si>
  <si>
    <r>
      <rPr>
        <sz val="11"/>
        <color theme="1"/>
        <rFont val="標楷體"/>
        <family val="4"/>
        <charset val="136"/>
      </rPr>
      <t>自然增加</t>
    </r>
    <phoneticPr fontId="1" type="noConversion"/>
  </si>
  <si>
    <r>
      <rPr>
        <sz val="11"/>
        <rFont val="標楷體"/>
        <family val="4"/>
        <charset val="136"/>
      </rPr>
      <t>增加數①</t>
    </r>
    <r>
      <rPr>
        <sz val="11"/>
        <rFont val="Times New Roman"/>
        <family val="1"/>
      </rPr>
      <t>=</t>
    </r>
    <r>
      <rPr>
        <sz val="11"/>
        <rFont val="標楷體"/>
        <family val="4"/>
        <charset val="136"/>
      </rPr>
      <t>②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③</t>
    </r>
    <phoneticPr fontId="1" type="noConversion"/>
  </si>
  <si>
    <r>
      <rPr>
        <sz val="11"/>
        <rFont val="標楷體"/>
        <family val="4"/>
        <charset val="136"/>
      </rPr>
      <t>增加率</t>
    </r>
    <phoneticPr fontId="1" type="noConversion"/>
  </si>
  <si>
    <r>
      <rPr>
        <sz val="11"/>
        <color theme="1"/>
        <rFont val="標楷體"/>
        <family val="4"/>
        <charset val="136"/>
      </rPr>
      <t>大甲區</t>
    </r>
    <phoneticPr fontId="1" type="noConversion"/>
  </si>
  <si>
    <r>
      <rPr>
        <sz val="11"/>
        <color theme="1"/>
        <rFont val="標楷體"/>
        <family val="4"/>
        <charset val="136"/>
      </rPr>
      <t>出生②</t>
    </r>
    <phoneticPr fontId="1" type="noConversion"/>
  </si>
  <si>
    <r>
      <rPr>
        <sz val="11"/>
        <color theme="1"/>
        <rFont val="標楷體"/>
        <family val="4"/>
        <charset val="136"/>
      </rPr>
      <t>沙鹿區</t>
    </r>
    <phoneticPr fontId="1" type="noConversion"/>
  </si>
  <si>
    <r>
      <rPr>
        <sz val="11"/>
        <color theme="1"/>
        <rFont val="標楷體"/>
        <family val="4"/>
        <charset val="136"/>
      </rPr>
      <t>后里區</t>
    </r>
    <phoneticPr fontId="1" type="noConversion"/>
  </si>
  <si>
    <r>
      <rPr>
        <sz val="11"/>
        <rFont val="標楷體"/>
        <family val="4"/>
        <charset val="136"/>
      </rPr>
      <t>粗出生率</t>
    </r>
    <phoneticPr fontId="1" type="noConversion"/>
  </si>
  <si>
    <r>
      <rPr>
        <sz val="11"/>
        <color theme="1"/>
        <rFont val="標楷體"/>
        <family val="4"/>
        <charset val="136"/>
      </rPr>
      <t>潭子區</t>
    </r>
    <phoneticPr fontId="1" type="noConversion"/>
  </si>
  <si>
    <r>
      <rPr>
        <sz val="11"/>
        <color theme="1"/>
        <rFont val="標楷體"/>
        <family val="4"/>
        <charset val="136"/>
      </rPr>
      <t>死亡③</t>
    </r>
    <phoneticPr fontId="1" type="noConversion"/>
  </si>
  <si>
    <r>
      <rPr>
        <sz val="11"/>
        <color theme="1"/>
        <rFont val="標楷體"/>
        <family val="4"/>
        <charset val="136"/>
      </rPr>
      <t>新社區</t>
    </r>
    <phoneticPr fontId="1" type="noConversion"/>
  </si>
  <si>
    <r>
      <rPr>
        <sz val="11"/>
        <rFont val="標楷體"/>
        <family val="4"/>
        <charset val="136"/>
      </rPr>
      <t>各行政區人口成長</t>
    </r>
    <phoneticPr fontId="1" type="noConversion"/>
  </si>
  <si>
    <r>
      <rPr>
        <sz val="11"/>
        <color theme="1"/>
        <rFont val="標楷體"/>
        <family val="4"/>
        <charset val="136"/>
      </rPr>
      <t>外埔區</t>
    </r>
    <phoneticPr fontId="1" type="noConversion"/>
  </si>
  <si>
    <r>
      <rPr>
        <sz val="11"/>
        <rFont val="標楷體"/>
        <family val="4"/>
        <charset val="136"/>
      </rPr>
      <t>粗死亡率</t>
    </r>
    <phoneticPr fontId="1" type="noConversion"/>
  </si>
  <si>
    <r>
      <rPr>
        <sz val="11"/>
        <color theme="1"/>
        <rFont val="標楷體"/>
        <family val="4"/>
        <charset val="136"/>
      </rPr>
      <t>烏日區</t>
    </r>
    <phoneticPr fontId="1" type="noConversion"/>
  </si>
  <si>
    <r>
      <rPr>
        <sz val="11"/>
        <color theme="1"/>
        <rFont val="標楷體"/>
        <family val="4"/>
        <charset val="136"/>
      </rPr>
      <t>社會增加</t>
    </r>
    <phoneticPr fontId="1" type="noConversion"/>
  </si>
  <si>
    <r>
      <rPr>
        <sz val="11"/>
        <rFont val="標楷體"/>
        <family val="4"/>
        <charset val="136"/>
      </rPr>
      <t>增加數④</t>
    </r>
    <r>
      <rPr>
        <sz val="11"/>
        <rFont val="Times New Roman"/>
        <family val="1"/>
      </rPr>
      <t>=</t>
    </r>
    <r>
      <rPr>
        <sz val="11"/>
        <rFont val="標楷體"/>
        <family val="4"/>
        <charset val="136"/>
      </rPr>
      <t>⑤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⑥</t>
    </r>
    <phoneticPr fontId="1" type="noConversion"/>
  </si>
  <si>
    <r>
      <rPr>
        <sz val="11"/>
        <color theme="1"/>
        <rFont val="標楷體"/>
        <family val="4"/>
        <charset val="136"/>
      </rPr>
      <t>龍井區</t>
    </r>
    <phoneticPr fontId="1" type="noConversion"/>
  </si>
  <si>
    <r>
      <rPr>
        <sz val="11"/>
        <color theme="1"/>
        <rFont val="標楷體"/>
        <family val="4"/>
        <charset val="136"/>
      </rPr>
      <t>太平區</t>
    </r>
    <phoneticPr fontId="1" type="noConversion"/>
  </si>
  <si>
    <r>
      <rPr>
        <sz val="11"/>
        <color theme="1"/>
        <rFont val="標楷體"/>
        <family val="4"/>
        <charset val="136"/>
      </rPr>
      <t>遷入⑤</t>
    </r>
    <phoneticPr fontId="1" type="noConversion"/>
  </si>
  <si>
    <r>
      <rPr>
        <sz val="11"/>
        <color theme="1"/>
        <rFont val="標楷體"/>
        <family val="4"/>
        <charset val="136"/>
      </rPr>
      <t>和平區</t>
    </r>
    <phoneticPr fontId="1" type="noConversion"/>
  </si>
  <si>
    <r>
      <rPr>
        <sz val="11"/>
        <color theme="1"/>
        <rFont val="標楷體"/>
        <family val="4"/>
        <charset val="136"/>
      </rPr>
      <t>本市外僑人口</t>
    </r>
    <phoneticPr fontId="1" type="noConversion"/>
  </si>
  <si>
    <r>
      <rPr>
        <sz val="11"/>
        <color theme="1"/>
        <rFont val="標楷體"/>
        <family val="4"/>
        <charset val="136"/>
      </rPr>
      <t>國籍分</t>
    </r>
    <phoneticPr fontId="1" type="noConversion"/>
  </si>
  <si>
    <r>
      <rPr>
        <sz val="11"/>
        <rFont val="標楷體"/>
        <family val="4"/>
        <charset val="136"/>
      </rPr>
      <t>挪威</t>
    </r>
    <phoneticPr fontId="1" type="noConversion"/>
  </si>
  <si>
    <r>
      <rPr>
        <sz val="11"/>
        <color theme="1"/>
        <rFont val="標楷體"/>
        <family val="4"/>
        <charset val="136"/>
      </rPr>
      <t>本市嬰兒出生概況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按登記日期</t>
    </r>
  </si>
  <si>
    <r>
      <rPr>
        <sz val="11"/>
        <color theme="1"/>
        <rFont val="標楷體"/>
        <family val="4"/>
        <charset val="136"/>
      </rPr>
      <t>南區</t>
    </r>
    <phoneticPr fontId="1" type="noConversion"/>
  </si>
  <si>
    <r>
      <rPr>
        <sz val="11"/>
        <color theme="1"/>
        <rFont val="標楷體"/>
        <family val="4"/>
        <charset val="136"/>
      </rPr>
      <t>東勢區</t>
    </r>
    <phoneticPr fontId="1" type="noConversion"/>
  </si>
  <si>
    <r>
      <rPr>
        <sz val="11"/>
        <color theme="1"/>
        <rFont val="標楷體"/>
        <family val="4"/>
        <charset val="136"/>
      </rPr>
      <t>石岡區</t>
    </r>
    <phoneticPr fontId="1" type="noConversion"/>
  </si>
  <si>
    <r>
      <rPr>
        <sz val="11"/>
        <color theme="1"/>
        <rFont val="標楷體"/>
        <family val="4"/>
        <charset val="136"/>
      </rPr>
      <t>大肚區</t>
    </r>
    <phoneticPr fontId="1" type="noConversion"/>
  </si>
  <si>
    <r>
      <rPr>
        <sz val="11"/>
        <color theme="1"/>
        <rFont val="標楷體"/>
        <family val="4"/>
        <charset val="136"/>
      </rPr>
      <t>總計</t>
    </r>
    <phoneticPr fontId="1" type="noConversion"/>
  </si>
  <si>
    <r>
      <rPr>
        <sz val="11"/>
        <rFont val="標楷體"/>
        <family val="4"/>
        <charset val="136"/>
      </rPr>
      <t>識字者</t>
    </r>
    <phoneticPr fontId="1" type="noConversion"/>
  </si>
  <si>
    <r>
      <rPr>
        <sz val="11"/>
        <color theme="1"/>
        <rFont val="標楷體"/>
        <family val="4"/>
        <charset val="136"/>
      </rPr>
      <t>專科</t>
    </r>
    <phoneticPr fontId="1" type="noConversion"/>
  </si>
  <si>
    <r>
      <rPr>
        <sz val="11"/>
        <rFont val="標楷體"/>
        <family val="4"/>
        <charset val="136"/>
      </rPr>
      <t>自修</t>
    </r>
    <phoneticPr fontId="1" type="noConversion"/>
  </si>
  <si>
    <r>
      <rPr>
        <sz val="11"/>
        <color theme="1"/>
        <rFont val="標楷體"/>
        <family val="4"/>
        <charset val="136"/>
      </rPr>
      <t>畢業</t>
    </r>
    <phoneticPr fontId="1" type="noConversion"/>
  </si>
  <si>
    <r>
      <rPr>
        <sz val="11"/>
        <color theme="1"/>
        <rFont val="標楷體"/>
        <family val="4"/>
        <charset val="136"/>
      </rPr>
      <t>西區</t>
    </r>
    <phoneticPr fontId="1" type="noConversion"/>
  </si>
  <si>
    <r>
      <rPr>
        <sz val="11"/>
        <color theme="1"/>
        <rFont val="標楷體"/>
        <family val="4"/>
        <charset val="136"/>
      </rPr>
      <t>識字者</t>
    </r>
    <phoneticPr fontId="1" type="noConversion"/>
  </si>
  <si>
    <r>
      <rPr>
        <sz val="11"/>
        <color theme="1"/>
        <rFont val="標楷體"/>
        <family val="4"/>
        <charset val="136"/>
      </rPr>
      <t>二、三年制</t>
    </r>
    <phoneticPr fontId="1" type="noConversion"/>
  </si>
  <si>
    <r>
      <rPr>
        <sz val="11"/>
        <color theme="1"/>
        <rFont val="標楷體"/>
        <family val="4"/>
        <charset val="136"/>
      </rPr>
      <t>初職</t>
    </r>
    <phoneticPr fontId="1" type="noConversion"/>
  </si>
  <si>
    <r>
      <rPr>
        <sz val="11"/>
        <color theme="1"/>
        <rFont val="標楷體"/>
        <family val="4"/>
        <charset val="136"/>
      </rPr>
      <t>大學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含獨立學院</t>
    </r>
    <r>
      <rPr>
        <sz val="11"/>
        <color theme="1"/>
        <rFont val="Times New Roman"/>
        <family val="1"/>
      </rPr>
      <t>)</t>
    </r>
    <phoneticPr fontId="1" type="noConversion"/>
  </si>
  <si>
    <r>
      <rPr>
        <sz val="11"/>
        <color theme="1"/>
        <rFont val="標楷體"/>
        <family val="4"/>
        <charset val="136"/>
      </rPr>
      <t>清水區</t>
    </r>
    <phoneticPr fontId="1" type="noConversion"/>
  </si>
  <si>
    <r>
      <rPr>
        <sz val="11"/>
        <color theme="1"/>
        <rFont val="標楷體"/>
        <family val="4"/>
        <charset val="136"/>
      </rPr>
      <t>碩士</t>
    </r>
    <phoneticPr fontId="1" type="noConversion"/>
  </si>
  <si>
    <r>
      <rPr>
        <sz val="11"/>
        <color theme="1"/>
        <rFont val="標楷體"/>
        <family val="4"/>
        <charset val="136"/>
      </rPr>
      <t>博士</t>
    </r>
    <phoneticPr fontId="1" type="noConversion"/>
  </si>
  <si>
    <r>
      <rPr>
        <sz val="11"/>
        <color theme="1"/>
        <rFont val="標楷體"/>
        <family val="4"/>
        <charset val="136"/>
      </rPr>
      <t>神岡區</t>
    </r>
    <phoneticPr fontId="1" type="noConversion"/>
  </si>
  <si>
    <r>
      <rPr>
        <sz val="11"/>
        <color theme="1"/>
        <rFont val="標楷體"/>
        <family val="4"/>
        <charset val="136"/>
      </rPr>
      <t>不識字</t>
    </r>
    <phoneticPr fontId="1" type="noConversion"/>
  </si>
  <si>
    <r>
      <rPr>
        <sz val="11"/>
        <color theme="1"/>
        <rFont val="標楷體"/>
        <family val="4"/>
        <charset val="136"/>
      </rPr>
      <t>肄業</t>
    </r>
    <phoneticPr fontId="1" type="noConversion"/>
  </si>
  <si>
    <r>
      <rPr>
        <sz val="11"/>
        <color theme="1"/>
        <rFont val="標楷體"/>
        <family val="4"/>
        <charset val="136"/>
      </rPr>
      <t>大安區</t>
    </r>
    <phoneticPr fontId="1" type="noConversion"/>
  </si>
  <si>
    <r>
      <rPr>
        <sz val="11"/>
        <color theme="1"/>
        <rFont val="標楷體"/>
        <family val="4"/>
        <charset val="136"/>
      </rPr>
      <t>霧峰區</t>
    </r>
    <phoneticPr fontId="1" type="noConversion"/>
  </si>
  <si>
    <r>
      <rPr>
        <sz val="11"/>
        <color theme="1"/>
        <rFont val="標楷體"/>
        <family val="4"/>
        <charset val="136"/>
      </rPr>
      <t>大里區</t>
    </r>
    <phoneticPr fontId="1" type="noConversion"/>
  </si>
  <si>
    <r>
      <rPr>
        <sz val="11"/>
        <color theme="1"/>
        <rFont val="標楷體"/>
        <family val="4"/>
        <charset val="136"/>
      </rPr>
      <t>各行政區婚姻狀況</t>
    </r>
    <phoneticPr fontId="1" type="noConversion"/>
  </si>
  <si>
    <r>
      <rPr>
        <sz val="11"/>
        <rFont val="標楷體"/>
        <family val="4"/>
        <charset val="136"/>
      </rPr>
      <t>離婚人數</t>
    </r>
    <phoneticPr fontId="1" type="noConversion"/>
  </si>
  <si>
    <r>
      <rPr>
        <sz val="11"/>
        <rFont val="標楷體"/>
        <family val="4"/>
        <charset val="136"/>
      </rPr>
      <t>喪偶人數</t>
    </r>
    <phoneticPr fontId="1" type="noConversion"/>
  </si>
  <si>
    <r>
      <rPr>
        <sz val="11"/>
        <rFont val="標楷體"/>
        <family val="4"/>
        <charset val="136"/>
      </rPr>
      <t>結婚對數</t>
    </r>
    <phoneticPr fontId="1" type="noConversion"/>
  </si>
  <si>
    <r>
      <rPr>
        <sz val="11"/>
        <rFont val="標楷體"/>
        <family val="4"/>
        <charset val="136"/>
      </rPr>
      <t>對</t>
    </r>
    <phoneticPr fontId="1" type="noConversion"/>
  </si>
  <si>
    <r>
      <rPr>
        <sz val="10"/>
        <color theme="1"/>
        <rFont val="標楷體"/>
        <family val="4"/>
        <charset val="136"/>
      </rPr>
      <t>結婚人數中大陸港澳及外籍配偶之人數比率</t>
    </r>
    <phoneticPr fontId="1" type="noConversion"/>
  </si>
  <si>
    <r>
      <rPr>
        <sz val="11"/>
        <color theme="1"/>
        <rFont val="標楷體"/>
        <family val="4"/>
        <charset val="136"/>
      </rPr>
      <t>本國國籍配偶</t>
    </r>
    <phoneticPr fontId="1" type="noConversion"/>
  </si>
  <si>
    <r>
      <rPr>
        <sz val="11"/>
        <rFont val="標楷體"/>
        <family val="4"/>
        <charset val="136"/>
      </rPr>
      <t>離婚對數</t>
    </r>
    <phoneticPr fontId="1" type="noConversion"/>
  </si>
  <si>
    <r>
      <rPr>
        <sz val="10"/>
        <color theme="1"/>
        <rFont val="標楷體"/>
        <family val="4"/>
        <charset val="136"/>
      </rPr>
      <t>離婚人數中大陸港澳及外籍配偶之人數比率</t>
    </r>
    <phoneticPr fontId="1" type="noConversion"/>
  </si>
  <si>
    <r>
      <rPr>
        <sz val="11"/>
        <color theme="1"/>
        <rFont val="標楷體"/>
        <family val="4"/>
        <charset val="136"/>
      </rPr>
      <t>北屯區</t>
    </r>
    <phoneticPr fontId="1" type="noConversion"/>
  </si>
  <si>
    <r>
      <rPr>
        <sz val="11"/>
        <color theme="1"/>
        <rFont val="標楷體"/>
        <family val="4"/>
        <charset val="136"/>
      </rPr>
      <t>有偶人口離婚率</t>
    </r>
    <phoneticPr fontId="1" type="noConversion"/>
  </si>
  <si>
    <r>
      <rPr>
        <sz val="11"/>
        <color theme="1"/>
        <rFont val="標楷體"/>
        <family val="4"/>
        <charset val="136"/>
      </rPr>
      <t>男</t>
    </r>
    <phoneticPr fontId="1" type="noConversion"/>
  </si>
  <si>
    <r>
      <rPr>
        <sz val="11"/>
        <rFont val="標楷體"/>
        <family val="4"/>
        <charset val="136"/>
      </rPr>
      <t>未婚人數</t>
    </r>
    <phoneticPr fontId="1" type="noConversion"/>
  </si>
  <si>
    <r>
      <rPr>
        <sz val="11"/>
        <rFont val="標楷體"/>
        <family val="4"/>
        <charset val="136"/>
      </rPr>
      <t>有偶人數</t>
    </r>
    <phoneticPr fontId="1" type="noConversion"/>
  </si>
  <si>
    <r>
      <rPr>
        <sz val="10"/>
        <color theme="1"/>
        <rFont val="標楷體"/>
        <family val="4"/>
        <charset val="136"/>
      </rPr>
      <t>結婚對數中配偶為大陸港澳及外籍人士之對數比率</t>
    </r>
    <phoneticPr fontId="1" type="noConversion"/>
  </si>
  <si>
    <r>
      <rPr>
        <sz val="11"/>
        <color theme="1"/>
        <rFont val="標楷體"/>
        <family val="4"/>
        <charset val="136"/>
      </rPr>
      <t>大雅區</t>
    </r>
    <phoneticPr fontId="1" type="noConversion"/>
  </si>
  <si>
    <r>
      <rPr>
        <sz val="11"/>
        <color theme="1"/>
        <rFont val="標楷體"/>
        <family val="4"/>
        <charset val="136"/>
      </rPr>
      <t>未婚人數</t>
    </r>
  </si>
  <si>
    <r>
      <rPr>
        <sz val="11"/>
        <color theme="1"/>
        <rFont val="標楷體"/>
        <family val="4"/>
        <charset val="136"/>
      </rPr>
      <t>有偶人數</t>
    </r>
    <phoneticPr fontId="1" type="noConversion"/>
  </si>
  <si>
    <r>
      <rPr>
        <sz val="11"/>
        <color theme="1"/>
        <rFont val="標楷體"/>
        <family val="4"/>
        <charset val="136"/>
      </rPr>
      <t>離婚人數</t>
    </r>
    <phoneticPr fontId="1" type="noConversion"/>
  </si>
  <si>
    <r>
      <rPr>
        <sz val="11"/>
        <color theme="1"/>
        <rFont val="標楷體"/>
        <family val="4"/>
        <charset val="136"/>
      </rPr>
      <t>喪偶人數</t>
    </r>
    <phoneticPr fontId="1" type="noConversion"/>
  </si>
  <si>
    <r>
      <rPr>
        <sz val="11"/>
        <rFont val="標楷體"/>
        <family val="4"/>
        <charset val="136"/>
      </rPr>
      <t>和平區</t>
    </r>
    <phoneticPr fontId="1" type="noConversion"/>
  </si>
  <si>
    <r>
      <rPr>
        <sz val="11"/>
        <color theme="1"/>
        <rFont val="標楷體"/>
        <family val="4"/>
        <charset val="136"/>
      </rPr>
      <t>原住民人口數</t>
    </r>
    <phoneticPr fontId="1" type="noConversion"/>
  </si>
  <si>
    <r>
      <rPr>
        <sz val="11"/>
        <rFont val="標楷體"/>
        <family val="4"/>
        <charset val="136"/>
      </rPr>
      <t>按行政區分</t>
    </r>
    <phoneticPr fontId="1" type="noConversion"/>
  </si>
  <si>
    <r>
      <rPr>
        <sz val="11"/>
        <rFont val="標楷體"/>
        <family val="4"/>
        <charset val="136"/>
      </rPr>
      <t>南區</t>
    </r>
    <phoneticPr fontId="1" type="noConversion"/>
  </si>
  <si>
    <r>
      <rPr>
        <sz val="11"/>
        <rFont val="標楷體"/>
        <family val="4"/>
        <charset val="136"/>
      </rPr>
      <t>梧棲區</t>
    </r>
    <phoneticPr fontId="1" type="noConversion"/>
  </si>
  <si>
    <r>
      <rPr>
        <sz val="11"/>
        <rFont val="標楷體"/>
        <family val="4"/>
        <charset val="136"/>
      </rPr>
      <t>山地原住民</t>
    </r>
    <phoneticPr fontId="1" type="noConversion"/>
  </si>
  <si>
    <r>
      <rPr>
        <sz val="11"/>
        <color theme="1"/>
        <rFont val="標楷體"/>
        <family val="4"/>
        <charset val="136"/>
      </rPr>
      <t>按行政區分</t>
    </r>
    <phoneticPr fontId="1" type="noConversion"/>
  </si>
  <si>
    <r>
      <rPr>
        <sz val="11"/>
        <rFont val="標楷體"/>
        <family val="4"/>
        <charset val="136"/>
      </rPr>
      <t>霧峰區</t>
    </r>
    <phoneticPr fontId="1" type="noConversion"/>
  </si>
  <si>
    <r>
      <rPr>
        <sz val="11"/>
        <rFont val="標楷體"/>
        <family val="4"/>
        <charset val="136"/>
      </rPr>
      <t>平地原住民</t>
    </r>
    <phoneticPr fontId="1" type="noConversion"/>
  </si>
  <si>
    <r>
      <rPr>
        <sz val="11"/>
        <rFont val="標楷體"/>
        <family val="4"/>
        <charset val="136"/>
      </rPr>
      <t>各行政區戶政受理案件統計</t>
    </r>
    <phoneticPr fontId="1" type="noConversion"/>
  </si>
  <si>
    <r>
      <rPr>
        <sz val="11"/>
        <rFont val="標楷體"/>
        <family val="4"/>
        <charset val="136"/>
      </rPr>
      <t>發給國民身分證</t>
    </r>
    <phoneticPr fontId="1" type="noConversion"/>
  </si>
  <si>
    <r>
      <rPr>
        <sz val="11"/>
        <rFont val="標楷體"/>
        <family val="4"/>
        <charset val="136"/>
      </rPr>
      <t>件</t>
    </r>
    <phoneticPr fontId="1" type="noConversion"/>
  </si>
  <si>
    <r>
      <rPr>
        <sz val="11"/>
        <rFont val="標楷體"/>
        <family val="4"/>
        <charset val="136"/>
      </rPr>
      <t>南屯區</t>
    </r>
    <phoneticPr fontId="1" type="noConversion"/>
  </si>
  <si>
    <r>
      <rPr>
        <sz val="11"/>
        <rFont val="標楷體"/>
        <family val="4"/>
        <charset val="136"/>
      </rPr>
      <t>辦理印鑑</t>
    </r>
    <phoneticPr fontId="1" type="noConversion"/>
  </si>
  <si>
    <r>
      <rPr>
        <sz val="11"/>
        <rFont val="標楷體"/>
        <family val="4"/>
        <charset val="136"/>
      </rPr>
      <t>大甲區</t>
    </r>
    <phoneticPr fontId="1" type="noConversion"/>
  </si>
  <si>
    <r>
      <rPr>
        <sz val="11"/>
        <rFont val="標楷體"/>
        <family val="4"/>
        <charset val="136"/>
      </rPr>
      <t>更正戶籍登記出生年月日</t>
    </r>
    <phoneticPr fontId="1" type="noConversion"/>
  </si>
  <si>
    <r>
      <rPr>
        <sz val="11"/>
        <rFont val="標楷體"/>
        <family val="4"/>
        <charset val="136"/>
      </rPr>
      <t>各行政區戶政受理案件統計</t>
    </r>
  </si>
  <si>
    <r>
      <rPr>
        <sz val="11"/>
        <rFont val="標楷體"/>
        <family val="4"/>
        <charset val="136"/>
      </rPr>
      <t>神岡區</t>
    </r>
    <phoneticPr fontId="1" type="noConversion"/>
  </si>
  <si>
    <r>
      <rPr>
        <sz val="11"/>
        <rFont val="標楷體"/>
        <family val="4"/>
        <charset val="136"/>
      </rPr>
      <t>填發戶口名簿</t>
    </r>
    <phoneticPr fontId="1" type="noConversion"/>
  </si>
  <si>
    <r>
      <rPr>
        <sz val="11"/>
        <rFont val="標楷體"/>
        <family val="4"/>
        <charset val="136"/>
      </rPr>
      <t>門牌</t>
    </r>
    <phoneticPr fontId="1" type="noConversion"/>
  </si>
  <si>
    <r>
      <rPr>
        <sz val="11"/>
        <color theme="1"/>
        <rFont val="標楷體"/>
        <family val="4"/>
        <charset val="136"/>
      </rPr>
      <t>編釘門牌</t>
    </r>
    <phoneticPr fontId="1" type="noConversion"/>
  </si>
  <si>
    <r>
      <rPr>
        <sz val="11"/>
        <rFont val="標楷體"/>
        <family val="4"/>
        <charset val="136"/>
      </rPr>
      <t>大肚區</t>
    </r>
    <phoneticPr fontId="1" type="noConversion"/>
  </si>
  <si>
    <r>
      <rPr>
        <sz val="11"/>
        <rFont val="標楷體"/>
        <family val="4"/>
        <charset val="136"/>
      </rPr>
      <t>更改姓名</t>
    </r>
    <phoneticPr fontId="1" type="noConversion"/>
  </si>
  <si>
    <r>
      <rPr>
        <sz val="11"/>
        <rFont val="標楷體"/>
        <family val="4"/>
        <charset val="136"/>
      </rPr>
      <t>核發戶籍謄本</t>
    </r>
    <phoneticPr fontId="1" type="noConversion"/>
  </si>
  <si>
    <r>
      <rPr>
        <sz val="11"/>
        <rFont val="標楷體"/>
        <family val="4"/>
        <charset val="136"/>
      </rPr>
      <t>各行政區戶政管理服務案件統計</t>
    </r>
    <phoneticPr fontId="1" type="noConversion"/>
  </si>
  <si>
    <r>
      <rPr>
        <sz val="11"/>
        <rFont val="標楷體"/>
        <family val="4"/>
        <charset val="136"/>
      </rPr>
      <t>其他</t>
    </r>
    <phoneticPr fontId="1" type="noConversion"/>
  </si>
  <si>
    <r>
      <rPr>
        <sz val="11"/>
        <rFont val="標楷體"/>
        <family val="4"/>
        <charset val="136"/>
      </rPr>
      <t>北屯區</t>
    </r>
    <phoneticPr fontId="1" type="noConversion"/>
  </si>
  <si>
    <r>
      <rPr>
        <sz val="11"/>
        <rFont val="標楷體"/>
        <family val="4"/>
        <charset val="136"/>
      </rPr>
      <t>便民服務件數</t>
    </r>
    <phoneticPr fontId="1" type="noConversion"/>
  </si>
  <si>
    <r>
      <rPr>
        <sz val="11"/>
        <rFont val="標楷體"/>
        <family val="4"/>
        <charset val="136"/>
      </rPr>
      <t>填發一次告知單</t>
    </r>
    <phoneticPr fontId="1" type="noConversion"/>
  </si>
  <si>
    <r>
      <rPr>
        <sz val="11"/>
        <rFont val="標楷體"/>
        <family val="4"/>
        <charset val="136"/>
      </rPr>
      <t>未領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換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國民身分證</t>
    </r>
    <phoneticPr fontId="1" type="noConversion"/>
  </si>
  <si>
    <r>
      <rPr>
        <sz val="11"/>
        <rFont val="標楷體"/>
        <family val="4"/>
        <charset val="136"/>
      </rPr>
      <t>外埔區</t>
    </r>
    <phoneticPr fontId="1" type="noConversion"/>
  </si>
  <si>
    <r>
      <rPr>
        <sz val="11"/>
        <rFont val="標楷體"/>
        <family val="4"/>
        <charset val="136"/>
      </rPr>
      <t>電話、傳真申請戶籍資料</t>
    </r>
    <phoneticPr fontId="1" type="noConversion"/>
  </si>
  <si>
    <r>
      <rPr>
        <sz val="11"/>
        <rFont val="標楷體"/>
        <family val="4"/>
        <charset val="136"/>
      </rPr>
      <t>派員到家辦理服務</t>
    </r>
    <phoneticPr fontId="1" type="noConversion"/>
  </si>
  <si>
    <r>
      <rPr>
        <sz val="11"/>
        <rFont val="標楷體"/>
        <family val="4"/>
        <charset val="136"/>
      </rPr>
      <t>櫃檯服務窗口數</t>
    </r>
    <phoneticPr fontId="1" type="noConversion"/>
  </si>
  <si>
    <r>
      <rPr>
        <sz val="11"/>
        <rFont val="標楷體"/>
        <family val="4"/>
        <charset val="136"/>
      </rPr>
      <t>個</t>
    </r>
    <phoneticPr fontId="1" type="noConversion"/>
  </si>
  <si>
    <r>
      <rPr>
        <sz val="11"/>
        <rFont val="標楷體"/>
        <family val="4"/>
        <charset val="136"/>
      </rPr>
      <t>平方公尺</t>
    </r>
    <phoneticPr fontId="1" type="noConversion"/>
  </si>
  <si>
    <r>
      <rPr>
        <sz val="11"/>
        <rFont val="標楷體"/>
        <family val="4"/>
        <charset val="136"/>
      </rPr>
      <t>各行政區寺廟、教會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堂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設立概況</t>
    </r>
    <phoneticPr fontId="1" type="noConversion"/>
  </si>
  <si>
    <r>
      <rPr>
        <sz val="11"/>
        <rFont val="標楷體"/>
        <family val="4"/>
        <charset val="136"/>
      </rPr>
      <t>寺廟</t>
    </r>
    <phoneticPr fontId="1" type="noConversion"/>
  </si>
  <si>
    <r>
      <rPr>
        <sz val="11"/>
        <rFont val="標楷體"/>
        <family val="4"/>
        <charset val="136"/>
      </rPr>
      <t>座</t>
    </r>
    <phoneticPr fontId="1" type="noConversion"/>
  </si>
  <si>
    <r>
      <rPr>
        <sz val="11"/>
        <rFont val="標楷體"/>
        <family val="4"/>
        <charset val="136"/>
      </rPr>
      <t>教會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堂</t>
    </r>
    <r>
      <rPr>
        <sz val="11"/>
        <rFont val="Times New Roman"/>
        <family val="1"/>
      </rPr>
      <t>)</t>
    </r>
    <phoneticPr fontId="1" type="noConversion"/>
  </si>
  <si>
    <r>
      <rPr>
        <sz val="9"/>
        <rFont val="標楷體"/>
        <family val="4"/>
        <charset val="136"/>
      </rPr>
      <t>三節生活扶助金</t>
    </r>
    <phoneticPr fontId="1" type="noConversion"/>
  </si>
  <si>
    <r>
      <rPr>
        <sz val="11"/>
        <rFont val="標楷體"/>
        <family val="4"/>
        <charset val="136"/>
      </rPr>
      <t>金額</t>
    </r>
    <phoneticPr fontId="1" type="noConversion"/>
  </si>
  <si>
    <r>
      <rPr>
        <sz val="11"/>
        <rFont val="標楷體"/>
        <family val="4"/>
        <charset val="136"/>
      </rPr>
      <t>乙級</t>
    </r>
    <phoneticPr fontId="1" type="noConversion"/>
  </si>
  <si>
    <r>
      <rPr>
        <sz val="11"/>
        <rFont val="標楷體"/>
        <family val="4"/>
        <charset val="136"/>
      </rPr>
      <t>元</t>
    </r>
    <phoneticPr fontId="1" type="noConversion"/>
  </si>
  <si>
    <r>
      <rPr>
        <sz val="11"/>
        <rFont val="標楷體"/>
        <family val="4"/>
        <charset val="136"/>
      </rPr>
      <t>一次安家費</t>
    </r>
    <phoneticPr fontId="1" type="noConversion"/>
  </si>
  <si>
    <r>
      <rPr>
        <sz val="11"/>
        <rFont val="標楷體"/>
        <family val="4"/>
        <charset val="136"/>
      </rPr>
      <t>公墓設施概況</t>
    </r>
    <phoneticPr fontId="1" type="noConversion"/>
  </si>
  <si>
    <r>
      <rPr>
        <sz val="11"/>
        <rFont val="標楷體"/>
        <family val="4"/>
        <charset val="136"/>
      </rPr>
      <t>本年埋葬數</t>
    </r>
    <phoneticPr fontId="1" type="noConversion"/>
  </si>
  <si>
    <r>
      <rPr>
        <sz val="11"/>
        <rFont val="標楷體"/>
        <family val="4"/>
        <charset val="136"/>
      </rPr>
      <t>屍體數</t>
    </r>
    <phoneticPr fontId="1" type="noConversion"/>
  </si>
  <si>
    <r>
      <rPr>
        <sz val="11"/>
        <rFont val="標楷體"/>
        <family val="4"/>
        <charset val="136"/>
      </rPr>
      <t>具</t>
    </r>
    <phoneticPr fontId="1" type="noConversion"/>
  </si>
  <si>
    <r>
      <rPr>
        <sz val="11"/>
        <rFont val="標楷體"/>
        <family val="4"/>
        <charset val="136"/>
      </rPr>
      <t>骨灰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骸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存放設施</t>
    </r>
    <phoneticPr fontId="1" type="noConversion"/>
  </si>
  <si>
    <r>
      <rPr>
        <sz val="11"/>
        <rFont val="標楷體"/>
        <family val="4"/>
        <charset val="136"/>
      </rPr>
      <t>各行政區骨灰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骸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年底已使用量</t>
    </r>
    <phoneticPr fontId="1" type="noConversion"/>
  </si>
  <si>
    <r>
      <rPr>
        <sz val="11"/>
        <rFont val="標楷體"/>
        <family val="4"/>
        <charset val="136"/>
      </rPr>
      <t>位</t>
    </r>
    <phoneticPr fontId="1" type="noConversion"/>
  </si>
  <si>
    <r>
      <rPr>
        <sz val="11"/>
        <rFont val="標楷體"/>
        <family val="4"/>
        <charset val="136"/>
      </rPr>
      <t>火化場設施</t>
    </r>
    <phoneticPr fontId="1" type="noConversion"/>
  </si>
  <si>
    <r>
      <rPr>
        <sz val="11"/>
        <rFont val="標楷體"/>
        <family val="4"/>
        <charset val="136"/>
      </rPr>
      <t>本年屍體火化數</t>
    </r>
    <phoneticPr fontId="1" type="noConversion"/>
  </si>
  <si>
    <r>
      <rPr>
        <sz val="11"/>
        <rFont val="標楷體"/>
        <family val="4"/>
        <charset val="136"/>
      </rPr>
      <t>殯葬服務業</t>
    </r>
    <phoneticPr fontId="1" type="noConversion"/>
  </si>
  <si>
    <r>
      <rPr>
        <sz val="11"/>
        <rFont val="標楷體"/>
        <family val="4"/>
        <charset val="136"/>
      </rPr>
      <t>殯葬禮儀服務業許可</t>
    </r>
    <phoneticPr fontId="1" type="noConversion"/>
  </si>
  <si>
    <r>
      <rPr>
        <sz val="11"/>
        <rFont val="標楷體"/>
        <family val="4"/>
        <charset val="136"/>
      </rPr>
      <t>家數</t>
    </r>
    <phoneticPr fontId="1" type="noConversion"/>
  </si>
  <si>
    <r>
      <rPr>
        <sz val="11"/>
        <rFont val="標楷體"/>
        <family val="4"/>
        <charset val="136"/>
      </rPr>
      <t>間</t>
    </r>
    <phoneticPr fontId="1" type="noConversion"/>
  </si>
  <si>
    <r>
      <rPr>
        <sz val="11"/>
        <rFont val="標楷體"/>
        <family val="4"/>
        <charset val="136"/>
      </rPr>
      <t>員工數</t>
    </r>
    <phoneticPr fontId="1" type="noConversion"/>
  </si>
  <si>
    <r>
      <rPr>
        <sz val="11"/>
        <rFont val="標楷體"/>
        <family val="4"/>
        <charset val="136"/>
      </rPr>
      <t>東區</t>
    </r>
    <phoneticPr fontId="1" type="noConversion"/>
  </si>
  <si>
    <r>
      <rPr>
        <sz val="11"/>
        <rFont val="標楷體"/>
        <family val="4"/>
        <charset val="136"/>
      </rPr>
      <t>扶幼比</t>
    </r>
    <phoneticPr fontId="1" type="noConversion"/>
  </si>
  <si>
    <r>
      <rPr>
        <sz val="11"/>
        <rFont val="標楷體"/>
        <family val="4"/>
        <charset val="136"/>
      </rPr>
      <t>遷入率</t>
    </r>
    <phoneticPr fontId="1" type="noConversion"/>
  </si>
  <si>
    <r>
      <rPr>
        <sz val="11"/>
        <rFont val="標楷體"/>
        <family val="4"/>
        <charset val="136"/>
      </rPr>
      <t>芬蘭</t>
    </r>
    <phoneticPr fontId="1" type="noConversion"/>
  </si>
  <si>
    <r>
      <rPr>
        <sz val="11"/>
        <color theme="1"/>
        <rFont val="標楷體"/>
        <family val="4"/>
        <charset val="136"/>
      </rPr>
      <t>大陸港澳配偶</t>
    </r>
    <phoneticPr fontId="1" type="noConversion"/>
  </si>
  <si>
    <r>
      <rPr>
        <sz val="10"/>
        <color theme="1"/>
        <rFont val="標楷體"/>
        <family val="4"/>
        <charset val="136"/>
      </rPr>
      <t>離婚對數中配偶為大陸港澳及外籍人士之對數比率</t>
    </r>
    <phoneticPr fontId="1" type="noConversion"/>
  </si>
  <si>
    <r>
      <rPr>
        <sz val="11"/>
        <color theme="1"/>
        <rFont val="標楷體"/>
        <family val="4"/>
        <charset val="136"/>
      </rPr>
      <t>門牌證明</t>
    </r>
    <phoneticPr fontId="1" type="noConversion"/>
  </si>
  <si>
    <r>
      <rPr>
        <sz val="11"/>
        <rFont val="標楷體"/>
        <family val="4"/>
        <charset val="136"/>
      </rPr>
      <t>通信、網路申請戶籍資料</t>
    </r>
    <phoneticPr fontId="1" type="noConversion"/>
  </si>
  <si>
    <r>
      <rPr>
        <sz val="11"/>
        <rFont val="標楷體"/>
        <family val="4"/>
        <charset val="136"/>
      </rPr>
      <t>合計</t>
    </r>
    <phoneticPr fontId="2" type="noConversion"/>
  </si>
  <si>
    <r>
      <rPr>
        <sz val="11"/>
        <rFont val="標楷體"/>
        <family val="4"/>
        <charset val="136"/>
      </rPr>
      <t>總座數</t>
    </r>
    <phoneticPr fontId="1" type="noConversion"/>
  </si>
  <si>
    <r>
      <rPr>
        <sz val="11"/>
        <rFont val="標楷體"/>
        <family val="4"/>
        <charset val="136"/>
      </rPr>
      <t>丙級</t>
    </r>
    <phoneticPr fontId="1" type="noConversion"/>
  </si>
  <si>
    <r>
      <rPr>
        <sz val="11"/>
        <rFont val="標楷體"/>
        <family val="4"/>
        <charset val="136"/>
      </rPr>
      <t>骨灰數</t>
    </r>
    <phoneticPr fontId="1" type="noConversion"/>
  </si>
  <si>
    <r>
      <rPr>
        <sz val="11"/>
        <rFont val="標楷體"/>
        <family val="4"/>
        <charset val="136"/>
      </rPr>
      <t>西屯區</t>
    </r>
    <phoneticPr fontId="1" type="noConversion"/>
  </si>
  <si>
    <r>
      <rPr>
        <sz val="11"/>
        <rFont val="標楷體"/>
        <family val="4"/>
        <charset val="136"/>
      </rPr>
      <t>每日最大處理量</t>
    </r>
    <phoneticPr fontId="1" type="noConversion"/>
  </si>
  <si>
    <r>
      <rPr>
        <sz val="11"/>
        <rFont val="標楷體"/>
        <family val="4"/>
        <charset val="136"/>
      </rPr>
      <t>無國籍</t>
    </r>
    <phoneticPr fontId="1" type="noConversion"/>
  </si>
  <si>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20</t>
    </r>
    <r>
      <rPr>
        <sz val="11"/>
        <rFont val="標楷體"/>
        <family val="4"/>
        <charset val="136"/>
      </rPr>
      <t>歲</t>
    </r>
    <phoneticPr fontId="1" type="noConversion"/>
  </si>
  <si>
    <r>
      <rPr>
        <sz val="11"/>
        <color theme="1"/>
        <rFont val="標楷體"/>
        <family val="4"/>
        <charset val="136"/>
      </rPr>
      <t>粗結婚率</t>
    </r>
    <phoneticPr fontId="1" type="noConversion"/>
  </si>
  <si>
    <r>
      <rPr>
        <sz val="11"/>
        <color theme="1"/>
        <rFont val="標楷體"/>
        <family val="4"/>
        <charset val="136"/>
      </rPr>
      <t>外籍配偶</t>
    </r>
    <phoneticPr fontId="1" type="noConversion"/>
  </si>
  <si>
    <r>
      <rPr>
        <sz val="11"/>
        <color theme="1"/>
        <rFont val="標楷體"/>
        <family val="4"/>
        <charset val="136"/>
      </rPr>
      <t>粗離婚率</t>
    </r>
    <phoneticPr fontId="1" type="noConversion"/>
  </si>
  <si>
    <r>
      <rPr>
        <sz val="11"/>
        <color theme="1"/>
        <rFont val="標楷體"/>
        <family val="4"/>
        <charset val="136"/>
      </rPr>
      <t>梧棲區</t>
    </r>
    <phoneticPr fontId="1" type="noConversion"/>
  </si>
  <si>
    <r>
      <rPr>
        <sz val="11"/>
        <rFont val="標楷體"/>
        <family val="4"/>
        <charset val="136"/>
      </rPr>
      <t>太平區</t>
    </r>
    <phoneticPr fontId="1" type="noConversion"/>
  </si>
  <si>
    <r>
      <rPr>
        <sz val="11"/>
        <rFont val="標楷體"/>
        <family val="4"/>
        <charset val="136"/>
      </rPr>
      <t>兵役管理業務</t>
    </r>
    <phoneticPr fontId="1" type="noConversion"/>
  </si>
  <si>
    <r>
      <rPr>
        <sz val="11"/>
        <rFont val="標楷體"/>
        <family val="4"/>
        <charset val="136"/>
      </rPr>
      <t>徵集兵源</t>
    </r>
    <phoneticPr fontId="1" type="noConversion"/>
  </si>
  <si>
    <r>
      <rPr>
        <sz val="11"/>
        <rFont val="標楷體"/>
        <family val="4"/>
        <charset val="136"/>
      </rPr>
      <t>徵集人數</t>
    </r>
    <phoneticPr fontId="1" type="noConversion"/>
  </si>
  <si>
    <r>
      <rPr>
        <sz val="11"/>
        <rFont val="標楷體"/>
        <family val="4"/>
        <charset val="136"/>
      </rPr>
      <t>三節生活扶助金</t>
    </r>
    <phoneticPr fontId="1" type="noConversion"/>
  </si>
  <si>
    <r>
      <rPr>
        <sz val="11"/>
        <rFont val="標楷體"/>
        <family val="4"/>
        <charset val="136"/>
      </rPr>
      <t>發給戶數</t>
    </r>
    <phoneticPr fontId="1" type="noConversion"/>
  </si>
  <si>
    <r>
      <rPr>
        <sz val="11"/>
        <rFont val="標楷體"/>
        <family val="4"/>
        <charset val="136"/>
      </rPr>
      <t>甲級</t>
    </r>
    <phoneticPr fontId="1" type="noConversion"/>
  </si>
  <si>
    <r>
      <rPr>
        <sz val="11"/>
        <rFont val="標楷體"/>
        <family val="4"/>
        <charset val="136"/>
      </rPr>
      <t>本年遷出數</t>
    </r>
    <phoneticPr fontId="1" type="noConversion"/>
  </si>
  <si>
    <r>
      <rPr>
        <sz val="11"/>
        <rFont val="標楷體"/>
        <family val="4"/>
        <charset val="136"/>
      </rPr>
      <t>骨骸數</t>
    </r>
    <phoneticPr fontId="1" type="noConversion"/>
  </si>
  <si>
    <r>
      <rPr>
        <sz val="11"/>
        <rFont val="標楷體"/>
        <family val="4"/>
        <charset val="136"/>
      </rPr>
      <t>大安區</t>
    </r>
    <phoneticPr fontId="1" type="noConversion"/>
  </si>
  <si>
    <r>
      <rPr>
        <sz val="11"/>
        <rFont val="標楷體"/>
        <family val="4"/>
        <charset val="136"/>
      </rPr>
      <t>火化爐數</t>
    </r>
    <phoneticPr fontId="1" type="noConversion"/>
  </si>
  <si>
    <r>
      <rPr>
        <sz val="11"/>
        <rFont val="標楷體"/>
        <family val="4"/>
        <charset val="136"/>
      </rPr>
      <t>天主教</t>
    </r>
    <phoneticPr fontId="1" type="noConversion"/>
  </si>
  <si>
    <r>
      <rPr>
        <sz val="11"/>
        <rFont val="標楷體"/>
        <family val="4"/>
        <charset val="136"/>
      </rPr>
      <t>宗教團體興辦公益慈善及社會教化事業概況</t>
    </r>
  </si>
  <si>
    <r>
      <rPr>
        <sz val="11"/>
        <rFont val="標楷體"/>
        <family val="4"/>
        <charset val="136"/>
      </rPr>
      <t>醫療機構</t>
    </r>
    <phoneticPr fontId="1" type="noConversion"/>
  </si>
  <si>
    <r>
      <rPr>
        <sz val="11"/>
        <rFont val="標楷體"/>
        <family val="4"/>
        <charset val="136"/>
      </rPr>
      <t>醫院數</t>
    </r>
    <phoneticPr fontId="1" type="noConversion"/>
  </si>
  <si>
    <r>
      <rPr>
        <sz val="11"/>
        <rFont val="標楷體"/>
        <family val="4"/>
        <charset val="136"/>
      </rPr>
      <t>體檢人數</t>
    </r>
    <phoneticPr fontId="1" type="noConversion"/>
  </si>
  <si>
    <r>
      <rPr>
        <sz val="11"/>
        <rFont val="標楷體"/>
        <family val="4"/>
        <charset val="136"/>
      </rPr>
      <t>大雅區</t>
    </r>
    <phoneticPr fontId="1" type="noConversion"/>
  </si>
  <si>
    <r>
      <rPr>
        <sz val="11"/>
        <rFont val="標楷體"/>
        <family val="4"/>
        <charset val="136"/>
      </rPr>
      <t>基督教</t>
    </r>
    <phoneticPr fontId="1" type="noConversion"/>
  </si>
  <si>
    <r>
      <rPr>
        <sz val="11"/>
        <rFont val="標楷體"/>
        <family val="4"/>
        <charset val="136"/>
      </rPr>
      <t>診所數</t>
    </r>
    <phoneticPr fontId="1" type="noConversion"/>
  </si>
  <si>
    <r>
      <rPr>
        <sz val="11"/>
        <rFont val="標楷體"/>
        <family val="4"/>
        <charset val="136"/>
      </rPr>
      <t>勤務管理</t>
    </r>
    <phoneticPr fontId="1" type="noConversion"/>
  </si>
  <si>
    <r>
      <rPr>
        <sz val="11"/>
        <rFont val="標楷體"/>
        <family val="4"/>
        <charset val="136"/>
      </rPr>
      <t>護送常備兵及替代役入營梯次</t>
    </r>
    <phoneticPr fontId="1" type="noConversion"/>
  </si>
  <si>
    <r>
      <rPr>
        <sz val="11"/>
        <rFont val="標楷體"/>
        <family val="4"/>
        <charset val="136"/>
      </rPr>
      <t>梯次</t>
    </r>
    <phoneticPr fontId="1" type="noConversion"/>
  </si>
  <si>
    <r>
      <rPr>
        <sz val="11"/>
        <rFont val="標楷體"/>
        <family val="4"/>
        <charset val="136"/>
      </rPr>
      <t>存放座數</t>
    </r>
    <phoneticPr fontId="1" type="noConversion"/>
  </si>
  <si>
    <r>
      <rPr>
        <sz val="11"/>
        <rFont val="標楷體"/>
        <family val="4"/>
        <charset val="136"/>
      </rPr>
      <t>使用中</t>
    </r>
    <phoneticPr fontId="1" type="noConversion"/>
  </si>
  <si>
    <r>
      <rPr>
        <sz val="11"/>
        <rFont val="標楷體"/>
        <family val="4"/>
        <charset val="136"/>
      </rPr>
      <t>豐原區</t>
    </r>
    <phoneticPr fontId="1" type="noConversion"/>
  </si>
  <si>
    <r>
      <rPr>
        <sz val="11"/>
        <rFont val="標楷體"/>
        <family val="4"/>
        <charset val="136"/>
      </rPr>
      <t>北區</t>
    </r>
    <phoneticPr fontId="1" type="noConversion"/>
  </si>
  <si>
    <r>
      <rPr>
        <sz val="11"/>
        <rFont val="標楷體"/>
        <family val="4"/>
        <charset val="136"/>
      </rPr>
      <t>東勢區</t>
    </r>
    <phoneticPr fontId="1" type="noConversion"/>
  </si>
  <si>
    <r>
      <rPr>
        <sz val="11"/>
        <rFont val="標楷體"/>
        <family val="4"/>
        <charset val="136"/>
      </rPr>
      <t>歲</t>
    </r>
    <phoneticPr fontId="1" type="noConversion"/>
  </si>
  <si>
    <r>
      <rPr>
        <sz val="11"/>
        <rFont val="標楷體"/>
        <family val="4"/>
        <charset val="136"/>
      </rPr>
      <t>大里區</t>
    </r>
    <phoneticPr fontId="1" type="noConversion"/>
  </si>
  <si>
    <r>
      <rPr>
        <sz val="11"/>
        <rFont val="標楷體"/>
        <family val="4"/>
        <charset val="136"/>
      </rPr>
      <t>道教</t>
    </r>
    <phoneticPr fontId="2" type="noConversion"/>
  </si>
  <si>
    <r>
      <rPr>
        <sz val="11"/>
        <rFont val="標楷體"/>
        <family val="4"/>
        <charset val="136"/>
      </rPr>
      <t>文教機構</t>
    </r>
    <phoneticPr fontId="1" type="noConversion"/>
  </si>
  <si>
    <r>
      <rPr>
        <sz val="11"/>
        <rFont val="標楷體"/>
        <family val="4"/>
        <charset val="136"/>
      </rPr>
      <t>中學數</t>
    </r>
    <phoneticPr fontId="1" type="noConversion"/>
  </si>
  <si>
    <r>
      <rPr>
        <sz val="11"/>
        <rFont val="標楷體"/>
        <family val="4"/>
        <charset val="136"/>
      </rPr>
      <t>發給口數</t>
    </r>
    <phoneticPr fontId="1" type="noConversion"/>
  </si>
  <si>
    <r>
      <rPr>
        <sz val="11"/>
        <rFont val="標楷體"/>
        <family val="4"/>
        <charset val="136"/>
      </rPr>
      <t>口</t>
    </r>
    <phoneticPr fontId="1" type="noConversion"/>
  </si>
  <si>
    <r>
      <rPr>
        <sz val="11"/>
        <rFont val="標楷體"/>
        <family val="4"/>
        <charset val="136"/>
      </rPr>
      <t>已停用</t>
    </r>
    <phoneticPr fontId="1" type="noConversion"/>
  </si>
  <si>
    <r>
      <rPr>
        <sz val="11"/>
        <rFont val="標楷體"/>
        <family val="4"/>
        <charset val="136"/>
      </rPr>
      <t>總計</t>
    </r>
    <phoneticPr fontId="1" type="noConversion"/>
  </si>
  <si>
    <r>
      <rPr>
        <sz val="11"/>
        <rFont val="標楷體"/>
        <family val="4"/>
        <charset val="136"/>
      </rPr>
      <t>天理教</t>
    </r>
    <phoneticPr fontId="1" type="noConversion"/>
  </si>
  <si>
    <r>
      <rPr>
        <sz val="11"/>
        <rFont val="標楷體"/>
        <family val="4"/>
        <charset val="136"/>
      </rPr>
      <t>小學數</t>
    </r>
    <phoneticPr fontId="1" type="noConversion"/>
  </si>
  <si>
    <r>
      <rPr>
        <sz val="11"/>
        <rFont val="標楷體"/>
        <family val="4"/>
        <charset val="136"/>
      </rPr>
      <t>骨骸</t>
    </r>
    <phoneticPr fontId="1" type="noConversion"/>
  </si>
  <si>
    <r>
      <rPr>
        <sz val="11"/>
        <rFont val="標楷體"/>
        <family val="4"/>
        <charset val="136"/>
      </rPr>
      <t>年底最大容量</t>
    </r>
    <phoneticPr fontId="1" type="noConversion"/>
  </si>
  <si>
    <r>
      <rPr>
        <sz val="11"/>
        <rFont val="標楷體"/>
        <family val="4"/>
        <charset val="136"/>
      </rPr>
      <t>巴哈尹教</t>
    </r>
    <phoneticPr fontId="1" type="noConversion"/>
  </si>
  <si>
    <r>
      <rPr>
        <sz val="11"/>
        <rFont val="標楷體"/>
        <family val="4"/>
        <charset val="136"/>
      </rPr>
      <t>幼兒園數</t>
    </r>
    <phoneticPr fontId="1" type="noConversion"/>
  </si>
  <si>
    <r>
      <rPr>
        <sz val="11"/>
        <rFont val="標楷體"/>
        <family val="4"/>
        <charset val="136"/>
      </rPr>
      <t>役男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新兵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探望人數</t>
    </r>
    <phoneticPr fontId="1" type="noConversion"/>
  </si>
  <si>
    <r>
      <rPr>
        <sz val="11"/>
        <rFont val="標楷體"/>
        <family val="4"/>
        <charset val="136"/>
      </rPr>
      <t>年底已使用量</t>
    </r>
    <phoneticPr fontId="1" type="noConversion"/>
  </si>
  <si>
    <r>
      <rPr>
        <sz val="11"/>
        <rFont val="標楷體"/>
        <family val="4"/>
        <charset val="136"/>
      </rPr>
      <t>殯葬設施經營業許可</t>
    </r>
    <phoneticPr fontId="1" type="noConversion"/>
  </si>
  <si>
    <r>
      <rPr>
        <sz val="11"/>
        <color theme="1"/>
        <rFont val="標楷體"/>
        <family val="4"/>
        <charset val="136"/>
      </rPr>
      <t>有偶人數</t>
    </r>
  </si>
  <si>
    <r>
      <rPr>
        <sz val="11"/>
        <color theme="1"/>
        <rFont val="標楷體"/>
        <family val="4"/>
        <charset val="136"/>
      </rPr>
      <t>離婚人數</t>
    </r>
  </si>
  <si>
    <r>
      <rPr>
        <sz val="11"/>
        <color theme="1"/>
        <rFont val="標楷體"/>
        <family val="4"/>
        <charset val="136"/>
      </rPr>
      <t>喪偶人數</t>
    </r>
  </si>
  <si>
    <r>
      <rPr>
        <sz val="11"/>
        <color theme="1"/>
        <rFont val="標楷體"/>
        <family val="4"/>
        <charset val="136"/>
      </rPr>
      <t>結婚對數</t>
    </r>
  </si>
  <si>
    <r>
      <rPr>
        <sz val="11"/>
        <rFont val="標楷體"/>
        <family val="4"/>
        <charset val="136"/>
      </rPr>
      <t>真光教團</t>
    </r>
    <phoneticPr fontId="1" type="noConversion"/>
  </si>
  <si>
    <r>
      <rPr>
        <sz val="11"/>
        <rFont val="標楷體"/>
        <family val="4"/>
        <charset val="136"/>
      </rPr>
      <t>圖書閱覽室數</t>
    </r>
    <phoneticPr fontId="1" type="noConversion"/>
  </si>
  <si>
    <r>
      <rPr>
        <sz val="11"/>
        <rFont val="標楷體"/>
        <family val="4"/>
        <charset val="136"/>
      </rPr>
      <t>常備兵役役男家屬各項扶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慰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助經費發放</t>
    </r>
    <phoneticPr fontId="1" type="noConversion"/>
  </si>
  <si>
    <r>
      <rPr>
        <sz val="11"/>
        <rFont val="標楷體"/>
        <family val="4"/>
        <charset val="136"/>
      </rPr>
      <t>件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戶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數</t>
    </r>
    <phoneticPr fontId="1" type="noConversion"/>
  </si>
  <si>
    <r>
      <rPr>
        <sz val="11"/>
        <rFont val="標楷體"/>
        <family val="4"/>
        <charset val="136"/>
      </rPr>
      <t>件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戶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</si>
  <si>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年底尚未使用量</t>
    </r>
    <phoneticPr fontId="1" type="noConversion"/>
  </si>
  <si>
    <r>
      <rPr>
        <sz val="11"/>
        <color theme="1"/>
        <rFont val="標楷體"/>
        <family val="4"/>
        <charset val="136"/>
      </rPr>
      <t>性別分</t>
    </r>
    <phoneticPr fontId="1" type="noConversion"/>
  </si>
  <si>
    <r>
      <rPr>
        <sz val="11"/>
        <rFont val="標楷體"/>
        <family val="4"/>
        <charset val="136"/>
      </rPr>
      <t>佛教</t>
    </r>
    <phoneticPr fontId="2" type="noConversion"/>
  </si>
  <si>
    <r>
      <rPr>
        <sz val="11"/>
        <rFont val="標楷體"/>
        <family val="4"/>
        <charset val="136"/>
      </rPr>
      <t>山達基</t>
    </r>
    <phoneticPr fontId="1" type="noConversion"/>
  </si>
  <si>
    <r>
      <rPr>
        <sz val="11"/>
        <rFont val="標楷體"/>
        <family val="4"/>
        <charset val="136"/>
      </rPr>
      <t>公益慈善事業</t>
    </r>
    <phoneticPr fontId="1" type="noConversion"/>
  </si>
  <si>
    <r>
      <rPr>
        <sz val="11"/>
        <rFont val="標楷體"/>
        <family val="4"/>
        <charset val="136"/>
      </rPr>
      <t>養老院數</t>
    </r>
    <phoneticPr fontId="1" type="noConversion"/>
  </si>
  <si>
    <r>
      <rPr>
        <sz val="11"/>
        <rFont val="標楷體"/>
        <family val="4"/>
        <charset val="136"/>
      </rPr>
      <t>本年納入數量</t>
    </r>
    <phoneticPr fontId="1" type="noConversion"/>
  </si>
  <si>
    <r>
      <rPr>
        <sz val="11"/>
        <rFont val="標楷體"/>
        <family val="4"/>
        <charset val="136"/>
      </rPr>
      <t>統一教</t>
    </r>
    <phoneticPr fontId="1" type="noConversion"/>
  </si>
  <si>
    <r>
      <rPr>
        <sz val="11"/>
        <rFont val="標楷體"/>
        <family val="4"/>
        <charset val="136"/>
      </rPr>
      <t>身心殘障教養院數</t>
    </r>
    <phoneticPr fontId="1" type="noConversion"/>
  </si>
  <si>
    <r>
      <rPr>
        <sz val="11"/>
        <rFont val="標楷體"/>
        <family val="4"/>
        <charset val="136"/>
      </rPr>
      <t>本年遷出數量</t>
    </r>
    <phoneticPr fontId="1" type="noConversion"/>
  </si>
  <si>
    <r>
      <rPr>
        <sz val="11"/>
        <rFont val="標楷體"/>
        <family val="4"/>
        <charset val="136"/>
      </rPr>
      <t>殯葬管理業務</t>
    </r>
    <phoneticPr fontId="1" type="noConversion"/>
  </si>
  <si>
    <r>
      <rPr>
        <sz val="11"/>
        <rFont val="標楷體"/>
        <family val="4"/>
        <charset val="136"/>
      </rPr>
      <t>環保葬件數</t>
    </r>
    <phoneticPr fontId="1" type="noConversion"/>
  </si>
  <si>
    <r>
      <rPr>
        <sz val="11"/>
        <rFont val="標楷體"/>
        <family val="4"/>
        <charset val="136"/>
      </rPr>
      <t>公園綠地等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灑葬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</si>
  <si>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美國</t>
    </r>
    <phoneticPr fontId="1" type="noConversion"/>
  </si>
  <si>
    <r>
      <rPr>
        <sz val="11"/>
        <rFont val="標楷體"/>
        <family val="4"/>
        <charset val="136"/>
      </rPr>
      <t>摩門教</t>
    </r>
    <phoneticPr fontId="1" type="noConversion"/>
  </si>
  <si>
    <r>
      <rPr>
        <sz val="11"/>
        <rFont val="標楷體"/>
        <family val="4"/>
        <charset val="136"/>
      </rPr>
      <t>青少年輔導院數</t>
    </r>
    <phoneticPr fontId="1" type="noConversion"/>
  </si>
  <si>
    <r>
      <rPr>
        <sz val="11"/>
        <rFont val="標楷體"/>
        <family val="4"/>
        <charset val="136"/>
      </rPr>
      <t>替代役役男家屬各項扶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慰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助經費發放</t>
    </r>
    <phoneticPr fontId="1" type="noConversion"/>
  </si>
  <si>
    <r>
      <rPr>
        <sz val="11"/>
        <rFont val="標楷體"/>
        <family val="4"/>
        <charset val="136"/>
      </rPr>
      <t>骨灰</t>
    </r>
    <phoneticPr fontId="1" type="noConversion"/>
  </si>
  <si>
    <r>
      <rPr>
        <sz val="11"/>
        <rFont val="標楷體"/>
        <family val="4"/>
        <charset val="136"/>
      </rPr>
      <t>海洋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灑葬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</si>
  <si>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殯葬禮儀服務業許可並兼合法生前契約業者</t>
    </r>
    <phoneticPr fontId="1" type="noConversion"/>
  </si>
  <si>
    <r>
      <rPr>
        <sz val="11"/>
        <rFont val="標楷體"/>
        <family val="4"/>
        <charset val="136"/>
      </rPr>
      <t>本年簽訂生前契約件數</t>
    </r>
    <phoneticPr fontId="1" type="noConversion"/>
  </si>
  <si>
    <r>
      <rPr>
        <sz val="11"/>
        <rFont val="標楷體"/>
        <family val="4"/>
        <charset val="136"/>
      </rPr>
      <t>英國</t>
    </r>
    <phoneticPr fontId="1" type="noConversion"/>
  </si>
  <si>
    <r>
      <rPr>
        <sz val="11"/>
        <rFont val="標楷體"/>
        <family val="4"/>
        <charset val="136"/>
      </rPr>
      <t>福利基金會數</t>
    </r>
    <phoneticPr fontId="1" type="noConversion"/>
  </si>
  <si>
    <r>
      <rPr>
        <sz val="11"/>
        <rFont val="標楷體"/>
        <family val="4"/>
        <charset val="136"/>
      </rPr>
      <t>樹葬</t>
    </r>
    <phoneticPr fontId="1" type="noConversion"/>
  </si>
  <si>
    <r>
      <rPr>
        <sz val="11"/>
        <rFont val="標楷體"/>
        <family val="4"/>
        <charset val="136"/>
      </rPr>
      <t>樹葬穴位數</t>
    </r>
    <phoneticPr fontId="1" type="noConversion"/>
  </si>
  <si>
    <r>
      <rPr>
        <sz val="11"/>
        <rFont val="標楷體"/>
        <family val="4"/>
        <charset val="136"/>
      </rPr>
      <t>累計簽訂生前契約件數</t>
    </r>
    <phoneticPr fontId="1" type="noConversion"/>
  </si>
  <si>
    <r>
      <rPr>
        <sz val="11"/>
        <rFont val="標楷體"/>
        <family val="4"/>
        <charset val="136"/>
      </rPr>
      <t>法國</t>
    </r>
    <phoneticPr fontId="1" type="noConversion"/>
  </si>
  <si>
    <r>
      <rPr>
        <sz val="11"/>
        <rFont val="標楷體"/>
        <family val="4"/>
        <charset val="136"/>
      </rPr>
      <t>畢業</t>
    </r>
  </si>
  <si>
    <r>
      <rPr>
        <sz val="11"/>
        <rFont val="標楷體"/>
        <family val="4"/>
        <charset val="136"/>
      </rPr>
      <t>畢業</t>
    </r>
    <phoneticPr fontId="1" type="noConversion"/>
  </si>
  <si>
    <r>
      <rPr>
        <sz val="11"/>
        <rFont val="標楷體"/>
        <family val="4"/>
        <charset val="136"/>
      </rPr>
      <t>新社區</t>
    </r>
    <phoneticPr fontId="1" type="noConversion"/>
  </si>
  <si>
    <r>
      <rPr>
        <sz val="11"/>
        <rFont val="標楷體"/>
        <family val="4"/>
        <charset val="136"/>
      </rPr>
      <t>理教</t>
    </r>
    <phoneticPr fontId="2" type="noConversion"/>
  </si>
  <si>
    <r>
      <rPr>
        <sz val="11"/>
        <rFont val="標楷體"/>
        <family val="4"/>
        <charset val="136"/>
      </rPr>
      <t>學生宿舍處數</t>
    </r>
    <phoneticPr fontId="1" type="noConversion"/>
  </si>
  <si>
    <r>
      <rPr>
        <sz val="11"/>
        <rFont val="標楷體"/>
        <family val="4"/>
        <charset val="136"/>
      </rPr>
      <t>樹葬申請人數</t>
    </r>
    <phoneticPr fontId="1" type="noConversion"/>
  </si>
  <si>
    <r>
      <rPr>
        <sz val="11"/>
        <rFont val="標楷體"/>
        <family val="4"/>
        <charset val="136"/>
      </rPr>
      <t>德國</t>
    </r>
    <phoneticPr fontId="1" type="noConversion"/>
  </si>
  <si>
    <r>
      <rPr>
        <sz val="11"/>
        <rFont val="標楷體"/>
        <family val="4"/>
        <charset val="136"/>
      </rPr>
      <t>肄業</t>
    </r>
    <phoneticPr fontId="1" type="noConversion"/>
  </si>
  <si>
    <r>
      <rPr>
        <sz val="11"/>
        <rFont val="標楷體"/>
        <family val="4"/>
        <charset val="136"/>
      </rPr>
      <t>技藝研習處數</t>
    </r>
    <phoneticPr fontId="1" type="noConversion"/>
  </si>
  <si>
    <r>
      <rPr>
        <sz val="11"/>
        <rFont val="標楷體"/>
        <family val="4"/>
        <charset val="136"/>
      </rPr>
      <t>生育補助金</t>
    </r>
    <phoneticPr fontId="1" type="noConversion"/>
  </si>
  <si>
    <r>
      <rPr>
        <sz val="11"/>
        <rFont val="標楷體"/>
        <family val="4"/>
        <charset val="136"/>
      </rPr>
      <t>日本</t>
    </r>
    <phoneticPr fontId="1" type="noConversion"/>
  </si>
  <si>
    <r>
      <rPr>
        <sz val="11"/>
        <rFont val="標楷體"/>
        <family val="4"/>
        <charset val="136"/>
      </rPr>
      <t>社會服務中心數</t>
    </r>
    <phoneticPr fontId="1" type="noConversion"/>
  </si>
  <si>
    <r>
      <rPr>
        <sz val="11"/>
        <rFont val="標楷體"/>
        <family val="4"/>
        <charset val="136"/>
      </rPr>
      <t>本年核發埋葬許可證明</t>
    </r>
    <phoneticPr fontId="1" type="noConversion"/>
  </si>
  <si>
    <r>
      <rPr>
        <sz val="11"/>
        <rFont val="標楷體"/>
        <family val="4"/>
        <charset val="136"/>
      </rPr>
      <t>荷蘭</t>
    </r>
    <phoneticPr fontId="1" type="noConversion"/>
  </si>
  <si>
    <r>
      <rPr>
        <sz val="11"/>
        <rFont val="標楷體"/>
        <family val="4"/>
        <charset val="136"/>
      </rPr>
      <t>常備兵役役男家屬安家費及三節生活扶助金發放</t>
    </r>
    <phoneticPr fontId="1" type="noConversion"/>
  </si>
  <si>
    <r>
      <rPr>
        <sz val="11"/>
        <rFont val="標楷體"/>
        <family val="4"/>
        <charset val="136"/>
      </rPr>
      <t>喪葬補助金</t>
    </r>
    <phoneticPr fontId="1" type="noConversion"/>
  </si>
  <si>
    <r>
      <rPr>
        <sz val="11"/>
        <rFont val="標楷體"/>
        <family val="4"/>
        <charset val="136"/>
      </rPr>
      <t>本年核發火化屍體或骨骸許可證明</t>
    </r>
    <phoneticPr fontId="1" type="noConversion"/>
  </si>
  <si>
    <r>
      <rPr>
        <sz val="11"/>
        <rFont val="標楷體"/>
        <family val="4"/>
        <charset val="136"/>
      </rPr>
      <t>西班牙</t>
    </r>
    <phoneticPr fontId="1" type="noConversion"/>
  </si>
  <si>
    <r>
      <rPr>
        <sz val="11"/>
        <rFont val="標楷體"/>
        <family val="4"/>
        <charset val="136"/>
      </rPr>
      <t>軒轅教</t>
    </r>
    <phoneticPr fontId="2" type="noConversion"/>
  </si>
  <si>
    <r>
      <rPr>
        <sz val="11"/>
        <rFont val="標楷體"/>
        <family val="4"/>
        <charset val="136"/>
      </rPr>
      <t>電子輓聯使用次數</t>
    </r>
    <phoneticPr fontId="1" type="noConversion"/>
  </si>
  <si>
    <r>
      <rPr>
        <sz val="11"/>
        <rFont val="標楷體"/>
        <family val="4"/>
        <charset val="136"/>
      </rPr>
      <t>北區及豐原區忠烈祠現有牌位數</t>
    </r>
    <phoneticPr fontId="1" type="noConversion"/>
  </si>
  <si>
    <r>
      <rPr>
        <sz val="11"/>
        <rFont val="標楷體"/>
        <family val="4"/>
        <charset val="136"/>
      </rPr>
      <t>葡萄牙</t>
    </r>
    <phoneticPr fontId="1" type="noConversion"/>
  </si>
  <si>
    <r>
      <rPr>
        <sz val="11"/>
        <rFont val="標楷體"/>
        <family val="4"/>
        <charset val="136"/>
      </rPr>
      <t>急難慰助金</t>
    </r>
    <phoneticPr fontId="1" type="noConversion"/>
  </si>
  <si>
    <r>
      <rPr>
        <sz val="11"/>
        <rFont val="標楷體"/>
        <family val="4"/>
        <charset val="136"/>
      </rPr>
      <t>參與聯合奠祭亡者人數</t>
    </r>
    <phoneticPr fontId="1" type="noConversion"/>
  </si>
  <si>
    <r>
      <rPr>
        <sz val="11"/>
        <rFont val="標楷體"/>
        <family val="4"/>
        <charset val="136"/>
      </rPr>
      <t>軍人公墓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忠靈祠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葬厝情形</t>
    </r>
    <phoneticPr fontId="1" type="noConversion"/>
  </si>
  <si>
    <r>
      <rPr>
        <sz val="11"/>
        <rFont val="標楷體"/>
        <family val="4"/>
        <charset val="136"/>
      </rPr>
      <t>納骨堂塔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位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容量</t>
    </r>
    <phoneticPr fontId="1" type="noConversion"/>
  </si>
  <si>
    <r>
      <rPr>
        <sz val="11"/>
        <rFont val="標楷體"/>
        <family val="4"/>
        <charset val="136"/>
      </rPr>
      <t>丹麥</t>
    </r>
    <phoneticPr fontId="1" type="noConversion"/>
  </si>
  <si>
    <r>
      <rPr>
        <sz val="11"/>
        <rFont val="標楷體"/>
        <family val="4"/>
        <charset val="136"/>
      </rPr>
      <t>殯葬業務承辦人員</t>
    </r>
    <phoneticPr fontId="1" type="noConversion"/>
  </si>
  <si>
    <r>
      <rPr>
        <sz val="11"/>
        <rFont val="標楷體"/>
        <family val="4"/>
        <charset val="136"/>
      </rPr>
      <t>納骨堂塔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位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累計存厝</t>
    </r>
    <phoneticPr fontId="1" type="noConversion"/>
  </si>
  <si>
    <r>
      <rPr>
        <sz val="11"/>
        <rFont val="標楷體"/>
        <family val="4"/>
        <charset val="136"/>
      </rPr>
      <t>瑞士</t>
    </r>
    <phoneticPr fontId="1" type="noConversion"/>
  </si>
  <si>
    <r>
      <rPr>
        <sz val="11"/>
        <rFont val="標楷體"/>
        <family val="4"/>
        <charset val="136"/>
      </rPr>
      <t>殯葬業務負責人講習會參與人數</t>
    </r>
    <phoneticPr fontId="1" type="noConversion"/>
  </si>
  <si>
    <r>
      <rPr>
        <sz val="11"/>
        <rFont val="標楷體"/>
        <family val="4"/>
        <charset val="136"/>
      </rPr>
      <t>納骨堂塔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位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餘容量</t>
    </r>
    <phoneticPr fontId="1" type="noConversion"/>
  </si>
  <si>
    <r>
      <rPr>
        <sz val="11"/>
        <rFont val="標楷體"/>
        <family val="4"/>
        <charset val="136"/>
      </rPr>
      <t>瑞典</t>
    </r>
    <phoneticPr fontId="1" type="noConversion"/>
  </si>
  <si>
    <r>
      <rPr>
        <sz val="11"/>
        <rFont val="標楷體"/>
        <family val="4"/>
        <charset val="136"/>
      </rPr>
      <t>天帝教</t>
    </r>
    <phoneticPr fontId="2" type="noConversion"/>
  </si>
  <si>
    <r>
      <rPr>
        <sz val="11"/>
        <rFont val="標楷體"/>
        <family val="4"/>
        <charset val="136"/>
      </rPr>
      <t>健保補助費</t>
    </r>
    <phoneticPr fontId="1" type="noConversion"/>
  </si>
  <si>
    <r>
      <rPr>
        <sz val="11"/>
        <rFont val="標楷體"/>
        <family val="4"/>
        <charset val="136"/>
      </rPr>
      <t>殯儀館設施</t>
    </r>
    <phoneticPr fontId="1" type="noConversion"/>
  </si>
  <si>
    <r>
      <rPr>
        <sz val="11"/>
        <rFont val="標楷體"/>
        <family val="4"/>
        <charset val="136"/>
      </rPr>
      <t>禮廳數</t>
    </r>
    <phoneticPr fontId="1" type="noConversion"/>
  </si>
  <si>
    <r>
      <rPr>
        <sz val="11"/>
        <rFont val="標楷體"/>
        <family val="4"/>
        <charset val="136"/>
      </rPr>
      <t>韓國</t>
    </r>
    <phoneticPr fontId="1" type="noConversion"/>
  </si>
  <si>
    <r>
      <rPr>
        <sz val="12"/>
        <color theme="1"/>
        <rFont val="標楷體"/>
        <family val="4"/>
        <charset val="136"/>
      </rPr>
      <t>大安區</t>
    </r>
    <phoneticPr fontId="1" type="noConversion"/>
  </si>
  <si>
    <r>
      <rPr>
        <sz val="12"/>
        <color theme="1"/>
        <rFont val="標楷體"/>
        <family val="4"/>
        <charset val="136"/>
      </rPr>
      <t>合計</t>
    </r>
    <phoneticPr fontId="1" type="noConversion"/>
  </si>
  <si>
    <r>
      <rPr>
        <sz val="11"/>
        <rFont val="標楷體"/>
        <family val="4"/>
        <charset val="136"/>
      </rPr>
      <t>屍體冷凍室最大容量</t>
    </r>
    <phoneticPr fontId="1" type="noConversion"/>
  </si>
  <si>
    <r>
      <rPr>
        <sz val="11"/>
        <color theme="1"/>
        <rFont val="標楷體"/>
        <family val="4"/>
        <charset val="136"/>
      </rPr>
      <t>占全市比率</t>
    </r>
    <phoneticPr fontId="1" type="noConversion"/>
  </si>
  <si>
    <r>
      <rPr>
        <sz val="11"/>
        <rFont val="標楷體"/>
        <family val="4"/>
        <charset val="136"/>
      </rPr>
      <t>馬來西亞</t>
    </r>
    <phoneticPr fontId="1" type="noConversion"/>
  </si>
  <si>
    <r>
      <rPr>
        <sz val="12"/>
        <color theme="1"/>
        <rFont val="標楷體"/>
        <family val="4"/>
        <charset val="136"/>
      </rPr>
      <t>平地原住民</t>
    </r>
    <phoneticPr fontId="1" type="noConversion"/>
  </si>
  <si>
    <r>
      <rPr>
        <sz val="11"/>
        <rFont val="標楷體"/>
        <family val="4"/>
        <charset val="136"/>
      </rPr>
      <t>醫療補助費</t>
    </r>
    <phoneticPr fontId="1" type="noConversion"/>
  </si>
  <si>
    <r>
      <rPr>
        <sz val="11"/>
        <rFont val="標楷體"/>
        <family val="4"/>
        <charset val="136"/>
      </rPr>
      <t>本年殯殮數</t>
    </r>
    <phoneticPr fontId="1" type="noConversion"/>
  </si>
  <si>
    <r>
      <rPr>
        <sz val="11"/>
        <rFont val="標楷體"/>
        <family val="4"/>
        <charset val="136"/>
      </rPr>
      <t>數</t>
    </r>
    <phoneticPr fontId="1" type="noConversion"/>
  </si>
  <si>
    <r>
      <rPr>
        <sz val="11"/>
        <rFont val="標楷體"/>
        <family val="4"/>
        <charset val="136"/>
      </rPr>
      <t>印尼</t>
    </r>
    <phoneticPr fontId="1" type="noConversion"/>
  </si>
  <si>
    <r>
      <rPr>
        <sz val="12"/>
        <color theme="1"/>
        <rFont val="標楷體"/>
        <family val="4"/>
        <charset val="136"/>
      </rPr>
      <t>山地原住民</t>
    </r>
    <phoneticPr fontId="1" type="noConversion"/>
  </si>
  <si>
    <r>
      <rPr>
        <sz val="11"/>
        <rFont val="標楷體"/>
        <family val="4"/>
        <charset val="136"/>
      </rPr>
      <t>菲律賓</t>
    </r>
    <phoneticPr fontId="1" type="noConversion"/>
  </si>
  <si>
    <r>
      <rPr>
        <sz val="11"/>
        <rFont val="標楷體"/>
        <family val="4"/>
        <charset val="136"/>
      </rPr>
      <t>一貫道</t>
    </r>
    <phoneticPr fontId="2" type="noConversion"/>
  </si>
  <si>
    <r>
      <rPr>
        <sz val="11"/>
        <rFont val="標楷體"/>
        <family val="4"/>
        <charset val="136"/>
      </rPr>
      <t>替代役役男家屬安家費及三節生活扶助金發放</t>
    </r>
  </si>
  <si>
    <r>
      <rPr>
        <sz val="11"/>
        <rFont val="標楷體"/>
        <family val="4"/>
        <charset val="136"/>
      </rPr>
      <t>泰國</t>
    </r>
    <phoneticPr fontId="1" type="noConversion"/>
  </si>
  <si>
    <r>
      <rPr>
        <sz val="11"/>
        <rFont val="標楷體"/>
        <family val="4"/>
        <charset val="136"/>
      </rPr>
      <t>新加坡</t>
    </r>
    <phoneticPr fontId="1" type="noConversion"/>
  </si>
  <si>
    <r>
      <rPr>
        <sz val="11"/>
        <rFont val="標楷體"/>
        <family val="4"/>
        <charset val="136"/>
      </rPr>
      <t>妨害兵役案件</t>
    </r>
    <phoneticPr fontId="1" type="noConversion"/>
  </si>
  <si>
    <r>
      <rPr>
        <sz val="11"/>
        <rFont val="標楷體"/>
        <family val="4"/>
        <charset val="136"/>
      </rPr>
      <t>本年移送人數</t>
    </r>
    <phoneticPr fontId="1" type="noConversion"/>
  </si>
  <si>
    <r>
      <rPr>
        <sz val="11"/>
        <rFont val="標楷體"/>
        <family val="4"/>
        <charset val="136"/>
      </rPr>
      <t>出生②</t>
    </r>
  </si>
  <si>
    <r>
      <rPr>
        <sz val="11"/>
        <rFont val="標楷體"/>
        <family val="4"/>
        <charset val="136"/>
      </rPr>
      <t>印度</t>
    </r>
    <phoneticPr fontId="1" type="noConversion"/>
  </si>
  <si>
    <r>
      <rPr>
        <sz val="11"/>
        <rFont val="標楷體"/>
        <family val="4"/>
        <charset val="136"/>
      </rPr>
      <t>本年起訴人數</t>
    </r>
    <phoneticPr fontId="1" type="noConversion"/>
  </si>
  <si>
    <r>
      <rPr>
        <sz val="11"/>
        <rFont val="標楷體"/>
        <family val="4"/>
        <charset val="136"/>
      </rPr>
      <t>遷入⑤</t>
    </r>
    <phoneticPr fontId="1" type="noConversion"/>
  </si>
  <si>
    <r>
      <rPr>
        <sz val="11"/>
        <rFont val="標楷體"/>
        <family val="4"/>
        <charset val="136"/>
      </rPr>
      <t>遷出⑥</t>
    </r>
  </si>
  <si>
    <r>
      <rPr>
        <sz val="11"/>
        <rFont val="標楷體"/>
        <family val="4"/>
        <charset val="136"/>
      </rPr>
      <t>死亡③</t>
    </r>
  </si>
  <si>
    <r>
      <rPr>
        <sz val="11"/>
        <rFont val="標楷體"/>
        <family val="4"/>
        <charset val="136"/>
      </rPr>
      <t>加拿大</t>
    </r>
    <phoneticPr fontId="1" type="noConversion"/>
  </si>
  <si>
    <r>
      <rPr>
        <sz val="11"/>
        <color theme="1"/>
        <rFont val="標楷體"/>
        <family val="4"/>
        <charset val="136"/>
      </rPr>
      <t>門牌證明</t>
    </r>
    <phoneticPr fontId="1" type="noConversion"/>
  </si>
  <si>
    <r>
      <rPr>
        <sz val="11"/>
        <rFont val="標楷體"/>
        <family val="4"/>
        <charset val="136"/>
      </rPr>
      <t>大甲區</t>
    </r>
    <phoneticPr fontId="1" type="noConversion"/>
  </si>
  <si>
    <r>
      <rPr>
        <sz val="11"/>
        <rFont val="標楷體"/>
        <family val="4"/>
        <charset val="136"/>
      </rPr>
      <t>發給國民身分證</t>
    </r>
    <phoneticPr fontId="1" type="noConversion"/>
  </si>
  <si>
    <r>
      <rPr>
        <sz val="11"/>
        <rFont val="標楷體"/>
        <family val="4"/>
        <charset val="136"/>
      </rPr>
      <t>辦理印鑑</t>
    </r>
    <phoneticPr fontId="1" type="noConversion"/>
  </si>
  <si>
    <r>
      <rPr>
        <sz val="11"/>
        <rFont val="標楷體"/>
        <family val="4"/>
        <charset val="136"/>
      </rPr>
      <t>更正戶籍登記出生年月日</t>
    </r>
    <phoneticPr fontId="1" type="noConversion"/>
  </si>
  <si>
    <r>
      <rPr>
        <sz val="11"/>
        <rFont val="標楷體"/>
        <family val="4"/>
        <charset val="136"/>
      </rPr>
      <t>填發戶口名簿</t>
    </r>
    <phoneticPr fontId="1" type="noConversion"/>
  </si>
  <si>
    <r>
      <rPr>
        <sz val="11"/>
        <rFont val="標楷體"/>
        <family val="4"/>
        <charset val="136"/>
      </rPr>
      <t>門牌</t>
    </r>
    <phoneticPr fontId="1" type="noConversion"/>
  </si>
  <si>
    <r>
      <rPr>
        <sz val="11"/>
        <color theme="1"/>
        <rFont val="標楷體"/>
        <family val="4"/>
        <charset val="136"/>
      </rPr>
      <t>編釘門牌</t>
    </r>
    <phoneticPr fontId="1" type="noConversion"/>
  </si>
  <si>
    <r>
      <rPr>
        <sz val="11"/>
        <rFont val="標楷體"/>
        <family val="4"/>
        <charset val="136"/>
      </rPr>
      <t>櫃檯服務窗口數</t>
    </r>
    <phoneticPr fontId="1" type="noConversion"/>
  </si>
  <si>
    <r>
      <rPr>
        <sz val="11"/>
        <rFont val="標楷體"/>
        <family val="4"/>
        <charset val="136"/>
      </rPr>
      <t>個</t>
    </r>
    <phoneticPr fontId="1" type="noConversion"/>
  </si>
  <si>
    <r>
      <rPr>
        <sz val="11"/>
        <rFont val="標楷體"/>
        <family val="4"/>
        <charset val="136"/>
      </rPr>
      <t>通信、網路申請戶籍資料</t>
    </r>
    <phoneticPr fontId="1" type="noConversion"/>
  </si>
  <si>
    <r>
      <rPr>
        <sz val="11"/>
        <rFont val="標楷體"/>
        <family val="4"/>
        <charset val="136"/>
      </rPr>
      <t>其他</t>
    </r>
    <phoneticPr fontId="1" type="noConversion"/>
  </si>
  <si>
    <r>
      <rPr>
        <sz val="11"/>
        <rFont val="標楷體"/>
        <family val="4"/>
        <charset val="136"/>
      </rPr>
      <t>神岡區</t>
    </r>
    <phoneticPr fontId="1" type="noConversion"/>
  </si>
  <si>
    <r>
      <rPr>
        <sz val="11"/>
        <rFont val="標楷體"/>
        <family val="4"/>
        <charset val="136"/>
      </rPr>
      <t>便民服務件數</t>
    </r>
    <phoneticPr fontId="1" type="noConversion"/>
  </si>
  <si>
    <r>
      <rPr>
        <sz val="11"/>
        <rFont val="標楷體"/>
        <family val="4"/>
        <charset val="136"/>
      </rPr>
      <t>填發一次告知單</t>
    </r>
    <phoneticPr fontId="1" type="noConversion"/>
  </si>
  <si>
    <r>
      <rPr>
        <sz val="11"/>
        <rFont val="標楷體"/>
        <family val="4"/>
        <charset val="136"/>
      </rPr>
      <t>未領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換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國民身分證</t>
    </r>
    <phoneticPr fontId="1" type="noConversion"/>
  </si>
  <si>
    <r>
      <rPr>
        <sz val="11"/>
        <rFont val="標楷體"/>
        <family val="4"/>
        <charset val="136"/>
      </rPr>
      <t>電話、傳真申請戶籍資料</t>
    </r>
    <phoneticPr fontId="1" type="noConversion"/>
  </si>
  <si>
    <r>
      <rPr>
        <sz val="11"/>
        <rFont val="標楷體"/>
        <family val="4"/>
        <charset val="136"/>
      </rPr>
      <t>天德聖教</t>
    </r>
    <phoneticPr fontId="2" type="noConversion"/>
  </si>
  <si>
    <r>
      <rPr>
        <sz val="11"/>
        <rFont val="標楷體"/>
        <family val="4"/>
        <charset val="136"/>
      </rPr>
      <t>總座數</t>
    </r>
    <phoneticPr fontId="1" type="noConversion"/>
  </si>
  <si>
    <r>
      <rPr>
        <sz val="11"/>
        <rFont val="標楷體"/>
        <family val="4"/>
        <charset val="136"/>
      </rPr>
      <t>座</t>
    </r>
    <phoneticPr fontId="1" type="noConversion"/>
  </si>
  <si>
    <r>
      <rPr>
        <sz val="11"/>
        <rFont val="標楷體"/>
        <family val="4"/>
        <charset val="136"/>
      </rPr>
      <t>北屯區</t>
    </r>
    <phoneticPr fontId="1" type="noConversion"/>
  </si>
  <si>
    <r>
      <rPr>
        <sz val="11"/>
        <rFont val="標楷體"/>
        <family val="4"/>
        <charset val="136"/>
      </rPr>
      <t>寺廟</t>
    </r>
    <phoneticPr fontId="1" type="noConversion"/>
  </si>
  <si>
    <r>
      <rPr>
        <sz val="11"/>
        <rFont val="標楷體"/>
        <family val="4"/>
        <charset val="136"/>
      </rPr>
      <t>教會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堂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</si>
  <si>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乙級</t>
    </r>
    <phoneticPr fontId="1" type="noConversion"/>
  </si>
  <si>
    <r>
      <rPr>
        <sz val="11"/>
        <rFont val="標楷體"/>
        <family val="4"/>
        <charset val="136"/>
      </rPr>
      <t>戶</t>
    </r>
    <phoneticPr fontId="1" type="noConversion"/>
  </si>
  <si>
    <r>
      <rPr>
        <sz val="11"/>
        <rFont val="標楷體"/>
        <family val="4"/>
        <charset val="136"/>
      </rPr>
      <t>本年不起訴處分人數</t>
    </r>
    <phoneticPr fontId="1" type="noConversion"/>
  </si>
  <si>
    <r>
      <rPr>
        <sz val="11"/>
        <rFont val="標楷體"/>
        <family val="4"/>
        <charset val="136"/>
      </rPr>
      <t>梧棲區</t>
    </r>
    <phoneticPr fontId="1" type="noConversion"/>
  </si>
  <si>
    <r>
      <rPr>
        <sz val="11"/>
        <rFont val="標楷體"/>
        <family val="4"/>
        <charset val="136"/>
      </rPr>
      <t>位</t>
    </r>
    <phoneticPr fontId="1" type="noConversion"/>
  </si>
  <si>
    <r>
      <rPr>
        <sz val="11"/>
        <rFont val="標楷體"/>
        <family val="4"/>
        <charset val="136"/>
      </rPr>
      <t>本年殯殮數</t>
    </r>
    <phoneticPr fontId="1" type="noConversion"/>
  </si>
  <si>
    <r>
      <rPr>
        <sz val="11"/>
        <rFont val="標楷體"/>
        <family val="4"/>
        <charset val="136"/>
      </rPr>
      <t>數</t>
    </r>
    <phoneticPr fontId="1" type="noConversion"/>
  </si>
  <si>
    <r>
      <rPr>
        <sz val="11"/>
        <rFont val="標楷體"/>
        <family val="4"/>
        <charset val="136"/>
      </rPr>
      <t>西區</t>
    </r>
    <phoneticPr fontId="1" type="noConversion"/>
  </si>
  <si>
    <r>
      <rPr>
        <sz val="11"/>
        <rFont val="標楷體"/>
        <family val="4"/>
        <charset val="136"/>
      </rPr>
      <t>家數</t>
    </r>
    <phoneticPr fontId="1" type="noConversion"/>
  </si>
  <si>
    <r>
      <rPr>
        <sz val="11"/>
        <rFont val="標楷體"/>
        <family val="4"/>
        <charset val="136"/>
      </rPr>
      <t>間</t>
    </r>
    <phoneticPr fontId="1" type="noConversion"/>
  </si>
  <si>
    <r>
      <rPr>
        <sz val="11"/>
        <rFont val="標楷體"/>
        <family val="4"/>
        <charset val="136"/>
      </rPr>
      <t>員工數</t>
    </r>
    <phoneticPr fontId="1" type="noConversion"/>
  </si>
  <si>
    <r>
      <rPr>
        <sz val="11"/>
        <rFont val="標楷體"/>
        <family val="4"/>
        <charset val="136"/>
      </rPr>
      <t>比利時</t>
    </r>
    <phoneticPr fontId="1" type="noConversion"/>
  </si>
  <si>
    <r>
      <rPr>
        <sz val="11"/>
        <rFont val="標楷體"/>
        <family val="4"/>
        <charset val="136"/>
      </rPr>
      <t>年底偵查中人數</t>
    </r>
    <phoneticPr fontId="1" type="noConversion"/>
  </si>
  <si>
    <r>
      <rPr>
        <sz val="11"/>
        <rFont val="標楷體"/>
        <family val="4"/>
        <charset val="136"/>
      </rPr>
      <t>義大利</t>
    </r>
    <phoneticPr fontId="1" type="noConversion"/>
  </si>
  <si>
    <r>
      <rPr>
        <sz val="11"/>
        <rFont val="標楷體"/>
        <family val="4"/>
        <charset val="136"/>
      </rPr>
      <t>年底尚未宣判人數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含歷年起訴者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</si>
  <si>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奧地利</t>
    </r>
    <phoneticPr fontId="1" type="noConversion"/>
  </si>
  <si>
    <r>
      <rPr>
        <sz val="11"/>
        <color theme="1"/>
        <rFont val="標楷體"/>
        <family val="4"/>
        <charset val="136"/>
      </rPr>
      <t>結婚對數</t>
    </r>
    <phoneticPr fontId="1" type="noConversion"/>
  </si>
  <si>
    <r>
      <rPr>
        <sz val="11"/>
        <rFont val="標楷體"/>
        <family val="4"/>
        <charset val="136"/>
      </rPr>
      <t>使用中</t>
    </r>
    <phoneticPr fontId="1" type="noConversion"/>
  </si>
  <si>
    <r>
      <rPr>
        <sz val="11"/>
        <rFont val="標楷體"/>
        <family val="4"/>
        <charset val="136"/>
      </rPr>
      <t>處</t>
    </r>
    <phoneticPr fontId="1" type="noConversion"/>
  </si>
  <si>
    <r>
      <rPr>
        <sz val="11"/>
        <rFont val="標楷體"/>
        <family val="4"/>
        <charset val="136"/>
      </rPr>
      <t>澳洲</t>
    </r>
    <phoneticPr fontId="1" type="noConversion"/>
  </si>
  <si>
    <r>
      <rPr>
        <sz val="11"/>
        <rFont val="標楷體"/>
        <family val="4"/>
        <charset val="136"/>
      </rPr>
      <t>填發一次告知單</t>
    </r>
  </si>
  <si>
    <r>
      <rPr>
        <sz val="11"/>
        <rFont val="標楷體"/>
        <family val="4"/>
        <charset val="136"/>
      </rPr>
      <t>彌勒大道</t>
    </r>
    <phoneticPr fontId="2" type="noConversion"/>
  </si>
  <si>
    <r>
      <rPr>
        <sz val="11"/>
        <rFont val="標楷體"/>
        <family val="4"/>
        <charset val="136"/>
      </rPr>
      <t>每日最大處理量</t>
    </r>
    <phoneticPr fontId="1" type="noConversion"/>
  </si>
  <si>
    <r>
      <rPr>
        <sz val="11"/>
        <rFont val="標楷體"/>
        <family val="4"/>
        <charset val="136"/>
      </rPr>
      <t>越南</t>
    </r>
    <phoneticPr fontId="1" type="noConversion"/>
  </si>
  <si>
    <r>
      <rPr>
        <sz val="11"/>
        <rFont val="標楷體"/>
        <family val="4"/>
        <charset val="136"/>
      </rPr>
      <t>公墓土地面積</t>
    </r>
    <phoneticPr fontId="1" type="noConversion"/>
  </si>
  <si>
    <r>
      <rPr>
        <sz val="10"/>
        <rFont val="標楷體"/>
        <family val="4"/>
        <charset val="136"/>
      </rPr>
      <t>大肚區</t>
    </r>
    <phoneticPr fontId="1" type="noConversion"/>
  </si>
  <si>
    <r>
      <t>105</t>
    </r>
    <r>
      <rPr>
        <sz val="11"/>
        <rFont val="標楷體"/>
        <family val="4"/>
        <charset val="136"/>
      </rPr>
      <t>年底</t>
    </r>
  </si>
  <si>
    <r>
      <t>105</t>
    </r>
    <r>
      <rPr>
        <sz val="11"/>
        <rFont val="標楷體"/>
        <family val="4"/>
        <charset val="136"/>
      </rPr>
      <t>年</t>
    </r>
  </si>
  <si>
    <r>
      <t>105</t>
    </r>
    <r>
      <rPr>
        <sz val="11"/>
        <color theme="1"/>
        <rFont val="標楷體"/>
        <family val="4"/>
        <charset val="136"/>
      </rPr>
      <t>年</t>
    </r>
  </si>
  <si>
    <t>1-1 民政局目錄</t>
    <phoneticPr fontId="1" type="noConversion"/>
  </si>
  <si>
    <t>各行政區里鄰戶數</t>
  </si>
  <si>
    <t>A3</t>
    <phoneticPr fontId="1" type="noConversion"/>
  </si>
  <si>
    <t>A123</t>
    <phoneticPr fontId="1" type="noConversion"/>
  </si>
  <si>
    <t>各行政區人口成長</t>
  </si>
  <si>
    <t>A513</t>
    <phoneticPr fontId="1" type="noConversion"/>
  </si>
  <si>
    <t>本市外僑人口</t>
  </si>
  <si>
    <t>A1026</t>
    <phoneticPr fontId="1" type="noConversion"/>
  </si>
  <si>
    <t>本市嬰兒出生概況-按登記日期</t>
  </si>
  <si>
    <t>A1057</t>
    <phoneticPr fontId="1" type="noConversion"/>
  </si>
  <si>
    <t>A1357</t>
    <phoneticPr fontId="1" type="noConversion"/>
  </si>
  <si>
    <t>各行政區婚姻狀況</t>
  </si>
  <si>
    <t>A2077</t>
    <phoneticPr fontId="1" type="noConversion"/>
  </si>
  <si>
    <t>原住民人口數</t>
  </si>
  <si>
    <t>A3039</t>
    <phoneticPr fontId="1" type="noConversion"/>
  </si>
  <si>
    <t>A3129</t>
    <phoneticPr fontId="1" type="noConversion"/>
  </si>
  <si>
    <t>A3369</t>
    <phoneticPr fontId="1" type="noConversion"/>
  </si>
  <si>
    <t>A3609</t>
    <phoneticPr fontId="1" type="noConversion"/>
  </si>
  <si>
    <t>各行政區寺廟、教會(堂)設立概況</t>
  </si>
  <si>
    <t>常備兵役役男家屬安家費及三節生活扶助金發放</t>
  </si>
  <si>
    <t>兵役管理業務</t>
  </si>
  <si>
    <t>常備兵役役男家屬各項扶(慰)助經費發放</t>
  </si>
  <si>
    <t>替代役役男家屬安家費及三節生活扶助金發放</t>
  </si>
  <si>
    <t>替代役役男家屬各項扶(慰)助經費發放</t>
  </si>
  <si>
    <t>妨害兵役案件</t>
  </si>
  <si>
    <t>公墓設施概況</t>
  </si>
  <si>
    <t>骨灰(骸)存放設施</t>
  </si>
  <si>
    <t>殯葬管理業務</t>
  </si>
  <si>
    <t>殯儀館設施</t>
  </si>
  <si>
    <t>火化場設施</t>
  </si>
  <si>
    <t>殯葬服務業</t>
  </si>
  <si>
    <t>輔導成立守望相助隊崗亭</t>
  </si>
  <si>
    <t>春秋祭國殤典禮參加人數</t>
  </si>
  <si>
    <t>祭孔釋奠典禮參加人數</t>
  </si>
  <si>
    <t>祈福許願活動參加人數</t>
  </si>
  <si>
    <t>六藝研習班參加人數</t>
  </si>
  <si>
    <t>本市居民0歲平均餘命</t>
    <phoneticPr fontId="1" type="noConversion"/>
  </si>
  <si>
    <t>A1023</t>
    <phoneticPr fontId="1" type="noConversion"/>
  </si>
  <si>
    <t>北區及豐原區忠烈祠現有牌位數</t>
  </si>
  <si>
    <t>軍人公墓(忠靈祠)葬厝情形</t>
  </si>
  <si>
    <t>春秋祭國殤典禮參加人數</t>
    <phoneticPr fontId="1" type="noConversion"/>
  </si>
  <si>
    <t>祭孔釋奠典禮參加人數</t>
    <phoneticPr fontId="1" type="noConversion"/>
  </si>
  <si>
    <t>祈福許願活動參加人數</t>
    <phoneticPr fontId="1" type="noConversion"/>
  </si>
  <si>
    <t>六藝研習班參加人數</t>
    <phoneticPr fontId="1" type="noConversion"/>
  </si>
  <si>
    <r>
      <t>105</t>
    </r>
    <r>
      <rPr>
        <sz val="11"/>
        <rFont val="標楷體"/>
        <family val="4"/>
        <charset val="136"/>
      </rPr>
      <t>年</t>
    </r>
    <phoneticPr fontId="1" type="noConversion"/>
  </si>
  <si>
    <t>五年制後二年</t>
    <phoneticPr fontId="1" type="noConversion"/>
  </si>
  <si>
    <t>普通教育(高中)</t>
    <phoneticPr fontId="1" type="noConversion"/>
  </si>
  <si>
    <t>職業教育(高職)</t>
    <phoneticPr fontId="1" type="noConversion"/>
  </si>
  <si>
    <t>五專前三年肄業</t>
    <phoneticPr fontId="1" type="noConversion"/>
  </si>
  <si>
    <r>
      <rPr>
        <sz val="11"/>
        <color theme="1"/>
        <rFont val="標楷體"/>
        <family val="4"/>
        <charset val="136"/>
      </rPr>
      <t>國</t>
    </r>
    <r>
      <rPr>
        <sz val="11"/>
        <color theme="1"/>
        <rFont val="標楷體"/>
        <family val="4"/>
        <charset val="136"/>
      </rPr>
      <t>中</t>
    </r>
    <phoneticPr fontId="1" type="noConversion"/>
  </si>
  <si>
    <t>國小</t>
    <phoneticPr fontId="1" type="noConversion"/>
  </si>
  <si>
    <t>職業教育(高職)</t>
    <phoneticPr fontId="1" type="noConversion"/>
  </si>
  <si>
    <t>伊斯蘭教</t>
    <phoneticPr fontId="1" type="noConversion"/>
  </si>
  <si>
    <r>
      <rPr>
        <sz val="9"/>
        <rFont val="標楷體"/>
        <family val="4"/>
        <charset val="136"/>
      </rPr>
      <t>幼年人口</t>
    </r>
    <r>
      <rPr>
        <sz val="9"/>
        <rFont val="Times New Roman"/>
        <family val="1"/>
      </rPr>
      <t>(0~14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>)</t>
    </r>
    <phoneticPr fontId="1" type="noConversion"/>
  </si>
  <si>
    <r>
      <rPr>
        <sz val="9"/>
        <rFont val="標楷體"/>
        <family val="4"/>
        <charset val="136"/>
      </rPr>
      <t>幼年人口</t>
    </r>
    <r>
      <rPr>
        <sz val="9"/>
        <rFont val="Times New Roman"/>
        <family val="1"/>
      </rPr>
      <t>(0~14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>)</t>
    </r>
    <phoneticPr fontId="1" type="noConversion"/>
  </si>
  <si>
    <r>
      <t>102-104</t>
    </r>
    <r>
      <rPr>
        <sz val="11"/>
        <rFont val="標楷體"/>
        <family val="4"/>
        <charset val="136"/>
      </rPr>
      <t>年</t>
    </r>
    <phoneticPr fontId="1" type="noConversion"/>
  </si>
  <si>
    <r>
      <rPr>
        <sz val="10"/>
        <color theme="1"/>
        <rFont val="標楷體"/>
        <family val="4"/>
        <charset val="136"/>
      </rPr>
      <t>職業教育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高職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</si>
  <si>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標楷體"/>
        <family val="4"/>
        <charset val="136"/>
      </rPr>
      <t>普通教育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高中</t>
    </r>
    <r>
      <rPr>
        <sz val="10"/>
        <color theme="1"/>
        <rFont val="Times New Roman"/>
        <family val="1"/>
      </rPr>
      <t>)</t>
    </r>
    <phoneticPr fontId="1" type="noConversion"/>
  </si>
  <si>
    <t>寺廟基地面積</t>
  </si>
  <si>
    <t>不動產</t>
    <phoneticPr fontId="1" type="noConversion"/>
  </si>
  <si>
    <t>寺廟建物面積</t>
  </si>
  <si>
    <t>其他面積</t>
  </si>
  <si>
    <r>
      <rPr>
        <sz val="11"/>
        <rFont val="標楷體"/>
        <family val="4"/>
        <charset val="136"/>
      </rPr>
      <t>教會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堂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設立概況</t>
    </r>
    <r>
      <rPr>
        <sz val="11"/>
        <rFont val="Times New Roman"/>
        <family val="1"/>
      </rPr>
      <t/>
    </r>
    <phoneticPr fontId="1" type="noConversion"/>
  </si>
  <si>
    <r>
      <t>105</t>
    </r>
    <r>
      <rPr>
        <sz val="11"/>
        <rFont val="標楷體"/>
        <family val="4"/>
        <charset val="136"/>
      </rPr>
      <t>年</t>
    </r>
    <phoneticPr fontId="1" type="noConversion"/>
  </si>
  <si>
    <r>
      <rPr>
        <sz val="11"/>
        <rFont val="標楷體"/>
        <family val="4"/>
        <charset val="136"/>
      </rPr>
      <t>寺廟設立概況</t>
    </r>
    <r>
      <rPr>
        <sz val="11"/>
        <rFont val="標楷體"/>
        <family val="4"/>
        <charset val="136"/>
      </rPr>
      <t/>
    </r>
    <phoneticPr fontId="1" type="noConversion"/>
  </si>
  <si>
    <t>其他</t>
    <phoneticPr fontId="2" type="noConversion"/>
  </si>
  <si>
    <r>
      <rPr>
        <sz val="8"/>
        <rFont val="標楷體"/>
        <family val="4"/>
        <charset val="136"/>
      </rPr>
      <t>發給口數</t>
    </r>
    <phoneticPr fontId="1" type="noConversion"/>
  </si>
  <si>
    <r>
      <rPr>
        <sz val="8"/>
        <rFont val="標楷體"/>
        <family val="4"/>
        <charset val="136"/>
      </rPr>
      <t>公墓處數</t>
    </r>
    <phoneticPr fontId="1" type="noConversion"/>
  </si>
  <si>
    <t>老年人口(65歲以上)</t>
    <phoneticPr fontId="1" type="noConversion"/>
  </si>
  <si>
    <t>幼年人口(0~14歲)</t>
    <phoneticPr fontId="1" type="noConversion"/>
  </si>
  <si>
    <t>青壯年人口(15~64歲)</t>
    <phoneticPr fontId="1" type="noConversion"/>
  </si>
  <si>
    <r>
      <rPr>
        <sz val="11"/>
        <color theme="1"/>
        <rFont val="標楷體"/>
        <family val="4"/>
        <charset val="136"/>
      </rPr>
      <t>社會增加</t>
    </r>
    <phoneticPr fontId="1" type="noConversion"/>
  </si>
  <si>
    <r>
      <rPr>
        <sz val="11"/>
        <rFont val="標楷體"/>
        <family val="4"/>
        <charset val="136"/>
      </rPr>
      <t>結婚對數</t>
    </r>
    <phoneticPr fontId="1" type="noConversion"/>
  </si>
  <si>
    <r>
      <rPr>
        <sz val="11"/>
        <rFont val="標楷體"/>
        <family val="4"/>
        <charset val="136"/>
      </rPr>
      <t>有偶人口離婚率</t>
    </r>
    <phoneticPr fontId="1" type="noConversion"/>
  </si>
  <si>
    <r>
      <rPr>
        <sz val="11"/>
        <color theme="1"/>
        <rFont val="標楷體"/>
        <family val="4"/>
        <charset val="136"/>
      </rPr>
      <t>喪偶人數</t>
    </r>
    <phoneticPr fontId="1" type="noConversion"/>
  </si>
  <si>
    <t>寺廟設立概況</t>
    <phoneticPr fontId="1" type="noConversion"/>
  </si>
  <si>
    <t>A3649</t>
    <phoneticPr fontId="1" type="noConversion"/>
  </si>
  <si>
    <t>教會(堂)設立概況</t>
    <phoneticPr fontId="1" type="noConversion"/>
  </si>
  <si>
    <t>A3661</t>
    <phoneticPr fontId="1" type="noConversion"/>
  </si>
  <si>
    <t>A3721</t>
    <phoneticPr fontId="1" type="noConversion"/>
  </si>
  <si>
    <r>
      <t>105</t>
    </r>
    <r>
      <rPr>
        <sz val="11"/>
        <rFont val="標楷體"/>
        <family val="4"/>
        <charset val="136"/>
      </rPr>
      <t>年底</t>
    </r>
    <phoneticPr fontId="1" type="noConversion"/>
  </si>
  <si>
    <r>
      <t>105</t>
    </r>
    <r>
      <rPr>
        <sz val="11"/>
        <rFont val="標楷體"/>
        <family val="4"/>
        <charset val="136"/>
      </rPr>
      <t>年底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</si>
</sst>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76" formatCode="#,##0.00_);\-#,##0.00_);&quot;-&quot;_);@_)"/>
    <numFmt numFmtId="177" formatCode="#,##0_);\-#,##0_);&quot;-&quot;_);@_)"/>
    <numFmt numFmtId="178" formatCode="#,##0_);[Red]\(#,##0\)"/>
    <numFmt numFmtId="179" formatCode="0_);[Red]\(0\)"/>
    <numFmt numFmtId="180" formatCode="0.00_ "/>
    <numFmt numFmtId="181" formatCode="#,##0_ "/>
    <numFmt numFmtId="182" formatCode="#,##0.00_ "/>
    <numFmt numFmtId="183" formatCode="0.00_);[Red]\(0.00\)"/>
    <numFmt numFmtId="184" formatCode="0.0"/>
    <numFmt numFmtId="185" formatCode="_-* #,##0_-;\-* #,##0_-;_-* &quot;-&quot;??_-;_-@_-"/>
  </numFmts>
  <fonts count="31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9"/>
      <name val="標楷體"/>
      <family val="4"/>
      <charset val="136"/>
    </font>
    <font>
      <u/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sz val="9"/>
      <name val="Times New Roman"/>
      <family val="1"/>
    </font>
    <font>
      <sz val="8"/>
      <name val="Times New Roman"/>
      <family val="1"/>
    </font>
    <font>
      <sz val="8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</font>
    <font>
      <u/>
      <sz val="12"/>
      <color theme="10"/>
      <name val="新細明體"/>
      <family val="2"/>
      <scheme val="minor"/>
    </font>
    <font>
      <u/>
      <sz val="12"/>
      <color theme="10"/>
      <name val="標楷體"/>
      <family val="4"/>
      <charset val="136"/>
    </font>
    <font>
      <sz val="11"/>
      <name val="Times New Roman"/>
      <family val="4"/>
      <charset val="136"/>
    </font>
    <font>
      <sz val="12"/>
      <color theme="5" tint="-0.249977111117893"/>
      <name val="新細明體"/>
      <family val="2"/>
      <scheme val="minor"/>
    </font>
    <font>
      <sz val="12"/>
      <color theme="5" tint="-0.249977111117893"/>
      <name val="新細明體"/>
      <family val="1"/>
      <charset val="136"/>
      <scheme val="minor"/>
    </font>
    <font>
      <sz val="11"/>
      <name val="細明體"/>
      <family val="3"/>
      <charset val="136"/>
    </font>
    <font>
      <sz val="9"/>
      <name val="Times New Roman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EE84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367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vertical="center" wrapText="1"/>
    </xf>
    <xf numFmtId="177" fontId="6" fillId="0" borderId="3" xfId="0" applyNumberFormat="1" applyFont="1" applyFill="1" applyBorder="1" applyAlignment="1">
      <alignment vertical="center" wrapText="1"/>
    </xf>
    <xf numFmtId="0" fontId="8" fillId="0" borderId="0" xfId="0" applyFont="1"/>
    <xf numFmtId="0" fontId="11" fillId="0" borderId="9" xfId="0" applyFont="1" applyBorder="1"/>
    <xf numFmtId="0" fontId="6" fillId="4" borderId="2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11" xfId="0" applyFont="1" applyFill="1" applyBorder="1"/>
    <xf numFmtId="0" fontId="11" fillId="4" borderId="12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4" borderId="0" xfId="0" applyFont="1" applyFill="1" applyBorder="1"/>
    <xf numFmtId="0" fontId="11" fillId="4" borderId="0" xfId="0" applyFont="1" applyFill="1" applyAlignment="1">
      <alignment horizontal="left"/>
    </xf>
    <xf numFmtId="179" fontId="6" fillId="0" borderId="3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 wrapText="1"/>
    </xf>
    <xf numFmtId="180" fontId="6" fillId="0" borderId="3" xfId="0" applyNumberFormat="1" applyFont="1" applyFill="1" applyBorder="1" applyAlignment="1">
      <alignment vertical="center" wrapText="1"/>
    </xf>
    <xf numFmtId="181" fontId="6" fillId="0" borderId="3" xfId="0" applyNumberFormat="1" applyFont="1" applyFill="1" applyBorder="1" applyAlignment="1">
      <alignment vertical="center" wrapText="1"/>
    </xf>
    <xf numFmtId="182" fontId="6" fillId="0" borderId="3" xfId="0" applyNumberFormat="1" applyFont="1" applyFill="1" applyBorder="1" applyAlignment="1">
      <alignment vertical="center" wrapText="1"/>
    </xf>
    <xf numFmtId="183" fontId="6" fillId="0" borderId="3" xfId="0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horizontal="right" vertical="center" wrapText="1"/>
    </xf>
    <xf numFmtId="43" fontId="6" fillId="0" borderId="3" xfId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177" fontId="6" fillId="0" borderId="3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6" fillId="0" borderId="9" xfId="0" applyNumberFormat="1" applyFont="1" applyFill="1" applyBorder="1" applyAlignment="1">
      <alignment vertical="center" wrapText="1"/>
    </xf>
    <xf numFmtId="177" fontId="3" fillId="0" borderId="0" xfId="0" applyNumberFormat="1" applyFont="1" applyAlignment="1">
      <alignment wrapText="1"/>
    </xf>
    <xf numFmtId="43" fontId="6" fillId="0" borderId="3" xfId="1" applyFont="1" applyFill="1" applyBorder="1" applyAlignment="1">
      <alignment horizontal="right" vertical="center" wrapText="1"/>
    </xf>
    <xf numFmtId="0" fontId="11" fillId="4" borderId="12" xfId="0" applyFont="1" applyFill="1" applyBorder="1" applyAlignment="1">
      <alignment horizontal="left"/>
    </xf>
    <xf numFmtId="0" fontId="11" fillId="4" borderId="7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 wrapText="1"/>
    </xf>
    <xf numFmtId="177" fontId="6" fillId="0" borderId="14" xfId="0" applyNumberFormat="1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177" fontId="6" fillId="0" borderId="16" xfId="0" applyNumberFormat="1" applyFont="1" applyFill="1" applyBorder="1" applyAlignment="1">
      <alignment vertical="center" wrapText="1"/>
    </xf>
    <xf numFmtId="177" fontId="6" fillId="0" borderId="13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right" vertical="center" wrapText="1"/>
    </xf>
    <xf numFmtId="181" fontId="6" fillId="0" borderId="3" xfId="0" applyNumberFormat="1" applyFont="1" applyFill="1" applyBorder="1" applyAlignment="1">
      <alignment horizontal="right" vertical="center" wrapText="1"/>
    </xf>
    <xf numFmtId="0" fontId="3" fillId="4" borderId="15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20" fillId="4" borderId="10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22" fillId="4" borderId="15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41" fontId="6" fillId="0" borderId="3" xfId="1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176" fontId="0" fillId="0" borderId="0" xfId="0" applyNumberFormat="1"/>
    <xf numFmtId="0" fontId="7" fillId="3" borderId="1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180" fontId="3" fillId="0" borderId="3" xfId="0" applyNumberFormat="1" applyFont="1" applyBorder="1"/>
    <xf numFmtId="0" fontId="27" fillId="0" borderId="0" xfId="0" applyFont="1"/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184" fontId="27" fillId="0" borderId="0" xfId="0" applyNumberFormat="1" applyFont="1"/>
    <xf numFmtId="0" fontId="0" fillId="0" borderId="0" xfId="0" applyFont="1"/>
    <xf numFmtId="176" fontId="6" fillId="0" borderId="3" xfId="1" applyNumberFormat="1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185" fontId="6" fillId="0" borderId="3" xfId="1" applyNumberFormat="1" applyFont="1" applyFill="1" applyBorder="1" applyAlignment="1">
      <alignment horizontal="right" vertical="center" wrapText="1"/>
    </xf>
    <xf numFmtId="181" fontId="6" fillId="0" borderId="3" xfId="0" applyNumberFormat="1" applyFont="1" applyFill="1" applyBorder="1" applyAlignment="1">
      <alignment vertical="center"/>
    </xf>
    <xf numFmtId="181" fontId="29" fillId="0" borderId="3" xfId="0" applyNumberFormat="1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/>
    </xf>
    <xf numFmtId="0" fontId="25" fillId="6" borderId="0" xfId="2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5" fillId="6" borderId="8" xfId="2" applyFont="1" applyFill="1" applyBorder="1" applyAlignment="1">
      <alignment horizontal="left"/>
    </xf>
    <xf numFmtId="0" fontId="25" fillId="6" borderId="9" xfId="2" applyFont="1" applyFill="1" applyBorder="1" applyAlignment="1">
      <alignment horizontal="left"/>
    </xf>
    <xf numFmtId="178" fontId="6" fillId="4" borderId="10" xfId="0" applyNumberFormat="1" applyFont="1" applyFill="1" applyBorder="1" applyAlignment="1">
      <alignment horizontal="left" vertical="center" wrapText="1"/>
    </xf>
    <xf numFmtId="178" fontId="6" fillId="4" borderId="11" xfId="0" applyNumberFormat="1" applyFont="1" applyFill="1" applyBorder="1" applyAlignment="1">
      <alignment horizontal="left" vertical="center" wrapText="1"/>
    </xf>
    <xf numFmtId="178" fontId="6" fillId="4" borderId="12" xfId="0" applyNumberFormat="1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78" fontId="6" fillId="4" borderId="2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wrapText="1"/>
    </xf>
    <xf numFmtId="0" fontId="8" fillId="4" borderId="7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8" fillId="0" borderId="5" xfId="0" applyFont="1" applyBorder="1" applyAlignment="1"/>
    <xf numFmtId="0" fontId="8" fillId="0" borderId="14" xfId="0" applyFont="1" applyBorder="1" applyAlignment="1"/>
    <xf numFmtId="0" fontId="8" fillId="0" borderId="6" xfId="0" applyFont="1" applyBorder="1" applyAlignment="1"/>
    <xf numFmtId="0" fontId="3" fillId="4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8" fillId="0" borderId="11" xfId="0" applyFont="1" applyBorder="1" applyAlignment="1"/>
    <xf numFmtId="0" fontId="8" fillId="0" borderId="12" xfId="0" applyFont="1" applyBorder="1" applyAlignment="1"/>
    <xf numFmtId="0" fontId="3" fillId="4" borderId="8" xfId="0" applyFont="1" applyFill="1" applyBorder="1" applyAlignment="1">
      <alignment horizontal="left" vertical="center" wrapText="1"/>
    </xf>
    <xf numFmtId="0" fontId="21" fillId="4" borderId="13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left" vertical="center" wrapText="1"/>
    </xf>
    <xf numFmtId="0" fontId="21" fillId="4" borderId="14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/>
    </xf>
    <xf numFmtId="0" fontId="11" fillId="4" borderId="12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2" fillId="4" borderId="10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/>
    </xf>
    <xf numFmtId="0" fontId="3" fillId="4" borderId="20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7" fillId="3" borderId="2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0" fillId="3" borderId="11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22" fillId="3" borderId="10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left"/>
    </xf>
    <xf numFmtId="0" fontId="15" fillId="3" borderId="10" xfId="0" applyFont="1" applyFill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7" fontId="6" fillId="0" borderId="13" xfId="1" applyNumberFormat="1" applyFont="1" applyFill="1" applyBorder="1" applyAlignment="1">
      <alignment vertical="center" wrapText="1"/>
    </xf>
    <xf numFmtId="177" fontId="6" fillId="0" borderId="14" xfId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78" fontId="6" fillId="4" borderId="3" xfId="0" applyNumberFormat="1" applyFont="1" applyFill="1" applyBorder="1" applyAlignment="1">
      <alignment horizontal="left" vertical="center" wrapText="1"/>
    </xf>
    <xf numFmtId="178" fontId="6" fillId="4" borderId="1" xfId="0" applyNumberFormat="1" applyFont="1" applyFill="1" applyBorder="1" applyAlignment="1">
      <alignment horizontal="left" vertical="center" wrapText="1"/>
    </xf>
    <xf numFmtId="178" fontId="6" fillId="4" borderId="4" xfId="0" applyNumberFormat="1" applyFont="1" applyFill="1" applyBorder="1" applyAlignment="1">
      <alignment horizontal="left" vertical="center" wrapText="1"/>
    </xf>
    <xf numFmtId="178" fontId="6" fillId="4" borderId="10" xfId="0" applyNumberFormat="1" applyFont="1" applyFill="1" applyBorder="1" applyAlignment="1">
      <alignment horizontal="center" vertical="center" wrapText="1"/>
    </xf>
    <xf numFmtId="178" fontId="6" fillId="4" borderId="11" xfId="0" applyNumberFormat="1" applyFont="1" applyFill="1" applyBorder="1" applyAlignment="1">
      <alignment horizontal="center" vertical="center" wrapText="1"/>
    </xf>
    <xf numFmtId="178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180" fontId="3" fillId="5" borderId="13" xfId="0" applyNumberFormat="1" applyFont="1" applyFill="1" applyBorder="1" applyAlignment="1">
      <alignment vertical="center" wrapText="1"/>
    </xf>
    <xf numFmtId="180" fontId="3" fillId="5" borderId="14" xfId="0" applyNumberFormat="1" applyFont="1" applyFill="1" applyBorder="1" applyAlignment="1">
      <alignment vertical="center" wrapText="1"/>
    </xf>
    <xf numFmtId="180" fontId="3" fillId="5" borderId="13" xfId="0" applyNumberFormat="1" applyFont="1" applyFill="1" applyBorder="1" applyAlignment="1">
      <alignment vertical="center"/>
    </xf>
    <xf numFmtId="180" fontId="3" fillId="5" borderId="14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177" fontId="6" fillId="5" borderId="13" xfId="0" applyNumberFormat="1" applyFont="1" applyFill="1" applyBorder="1" applyAlignment="1">
      <alignment vertical="center" wrapText="1"/>
    </xf>
    <xf numFmtId="177" fontId="6" fillId="5" borderId="14" xfId="0" applyNumberFormat="1" applyFont="1" applyFill="1" applyBorder="1" applyAlignment="1">
      <alignment vertical="center" wrapText="1"/>
    </xf>
    <xf numFmtId="0" fontId="8" fillId="5" borderId="12" xfId="0" applyFont="1" applyFill="1" applyBorder="1" applyAlignment="1">
      <alignment horizontal="center" vertical="center"/>
    </xf>
    <xf numFmtId="180" fontId="8" fillId="5" borderId="14" xfId="0" applyNumberFormat="1" applyFont="1" applyFill="1" applyBorder="1" applyAlignment="1">
      <alignment vertical="center"/>
    </xf>
    <xf numFmtId="0" fontId="8" fillId="0" borderId="9" xfId="0" applyFont="1" applyBorder="1" applyAlignment="1"/>
    <xf numFmtId="0" fontId="8" fillId="4" borderId="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21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vertical="center" wrapText="1"/>
    </xf>
    <xf numFmtId="176" fontId="6" fillId="0" borderId="14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vertical="center" wrapText="1"/>
    </xf>
    <xf numFmtId="176" fontId="3" fillId="0" borderId="14" xfId="0" applyNumberFormat="1" applyFont="1" applyFill="1" applyBorder="1" applyAlignment="1">
      <alignment vertical="center" wrapText="1"/>
    </xf>
    <xf numFmtId="176" fontId="3" fillId="5" borderId="13" xfId="0" applyNumberFormat="1" applyFont="1" applyFill="1" applyBorder="1" applyAlignment="1">
      <alignment vertical="center"/>
    </xf>
    <xf numFmtId="176" fontId="3" fillId="5" borderId="14" xfId="0" applyNumberFormat="1" applyFont="1" applyFill="1" applyBorder="1" applyAlignment="1">
      <alignment vertical="center"/>
    </xf>
    <xf numFmtId="0" fontId="21" fillId="4" borderId="13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6" fillId="4" borderId="13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21" fillId="4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0" fillId="3" borderId="2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3" fillId="4" borderId="20" xfId="0" applyFont="1" applyFill="1" applyBorder="1" applyAlignment="1">
      <alignment horizontal="left" vertical="center"/>
    </xf>
    <xf numFmtId="0" fontId="21" fillId="4" borderId="3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180" fontId="3" fillId="5" borderId="13" xfId="0" applyNumberFormat="1" applyFont="1" applyFill="1" applyBorder="1" applyAlignment="1">
      <alignment horizontal="right" vertical="center"/>
    </xf>
    <xf numFmtId="180" fontId="8" fillId="5" borderId="14" xfId="0" applyNumberFormat="1" applyFont="1" applyFill="1" applyBorder="1" applyAlignment="1">
      <alignment horizontal="right" vertical="center"/>
    </xf>
    <xf numFmtId="0" fontId="8" fillId="5" borderId="14" xfId="0" applyFont="1" applyFill="1" applyBorder="1" applyAlignment="1">
      <alignment horizontal="center" vertical="center"/>
    </xf>
    <xf numFmtId="180" fontId="3" fillId="5" borderId="14" xfId="0" applyNumberFormat="1" applyFont="1" applyFill="1" applyBorder="1" applyAlignment="1">
      <alignment horizontal="right" vertical="center"/>
    </xf>
    <xf numFmtId="180" fontId="3" fillId="5" borderId="15" xfId="0" applyNumberFormat="1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26" fillId="3" borderId="5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</cellXfs>
  <cellStyles count="3">
    <cellStyle name="一般" xfId="0" builtinId="0"/>
    <cellStyle name="千分位" xfId="1" builtinId="3"/>
    <cellStyle name="超連結" xfId="2" builtinId="8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76"/>
  <sheetViews>
    <sheetView tabSelected="1" workbookViewId="0"/>
  </sheetViews>
  <sheetFormatPr defaultRowHeight="16.5" x14ac:dyDescent="0.25"/>
  <cols>
    <col min="10" max="10" width="9" hidden="1" customWidth="1"/>
    <col min="11" max="11" width="9.5" bestFit="1" customWidth="1"/>
  </cols>
  <sheetData>
    <row r="2" spans="1:10" x14ac:dyDescent="0.25">
      <c r="A2" s="134" t="s">
        <v>418</v>
      </c>
      <c r="B2" s="135"/>
      <c r="C2" s="135"/>
      <c r="D2" s="135"/>
      <c r="E2" s="135"/>
      <c r="F2" s="135"/>
      <c r="G2" s="135"/>
      <c r="H2" s="135"/>
      <c r="I2" s="135"/>
    </row>
    <row r="3" spans="1:10" ht="16.5" customHeight="1" x14ac:dyDescent="0.25">
      <c r="A3" s="136" t="s">
        <v>3</v>
      </c>
      <c r="B3" s="136"/>
      <c r="C3" s="136"/>
      <c r="D3" s="136"/>
      <c r="E3" s="136"/>
      <c r="F3" s="136"/>
      <c r="G3" s="136"/>
      <c r="H3" s="136"/>
      <c r="I3" s="136"/>
      <c r="J3" t="s">
        <v>420</v>
      </c>
    </row>
    <row r="4" spans="1:10" ht="16.5" customHeight="1" x14ac:dyDescent="0.25">
      <c r="A4" s="133" t="s">
        <v>419</v>
      </c>
      <c r="B4" s="133"/>
      <c r="C4" s="133"/>
      <c r="D4" s="133"/>
      <c r="E4" s="133"/>
      <c r="F4" s="133"/>
      <c r="G4" s="133"/>
      <c r="H4" s="133"/>
      <c r="I4" s="133"/>
      <c r="J4" t="s">
        <v>434</v>
      </c>
    </row>
    <row r="5" spans="1:10" x14ac:dyDescent="0.25">
      <c r="A5" s="133" t="s">
        <v>15</v>
      </c>
      <c r="B5" s="133"/>
      <c r="C5" s="133"/>
      <c r="D5" s="133"/>
      <c r="E5" s="133"/>
      <c r="F5" s="133"/>
      <c r="G5" s="133"/>
      <c r="H5" s="133"/>
      <c r="I5" s="133"/>
      <c r="J5" t="s">
        <v>421</v>
      </c>
    </row>
    <row r="6" spans="1:10" x14ac:dyDescent="0.25">
      <c r="A6" s="133" t="s">
        <v>422</v>
      </c>
      <c r="B6" s="133"/>
      <c r="C6" s="133"/>
      <c r="D6" s="133"/>
      <c r="E6" s="133"/>
      <c r="F6" s="133"/>
      <c r="G6" s="133"/>
      <c r="H6" s="133"/>
      <c r="I6" s="133"/>
      <c r="J6" t="s">
        <v>423</v>
      </c>
    </row>
    <row r="7" spans="1:10" x14ac:dyDescent="0.25">
      <c r="A7" s="133" t="s">
        <v>454</v>
      </c>
      <c r="B7" s="133"/>
      <c r="C7" s="133"/>
      <c r="D7" s="133"/>
      <c r="E7" s="133"/>
      <c r="F7" s="133"/>
      <c r="G7" s="133"/>
      <c r="H7" s="133"/>
      <c r="I7" s="133"/>
      <c r="J7" t="s">
        <v>455</v>
      </c>
    </row>
    <row r="8" spans="1:10" x14ac:dyDescent="0.25">
      <c r="A8" s="133" t="s">
        <v>424</v>
      </c>
      <c r="B8" s="133"/>
      <c r="C8" s="133"/>
      <c r="D8" s="133"/>
      <c r="E8" s="133"/>
      <c r="F8" s="133"/>
      <c r="G8" s="133"/>
      <c r="H8" s="133"/>
      <c r="I8" s="133"/>
      <c r="J8" t="s">
        <v>425</v>
      </c>
    </row>
    <row r="9" spans="1:10" x14ac:dyDescent="0.25">
      <c r="A9" s="133" t="s">
        <v>426</v>
      </c>
      <c r="B9" s="133"/>
      <c r="C9" s="133"/>
      <c r="D9" s="133"/>
      <c r="E9" s="133"/>
      <c r="F9" s="133"/>
      <c r="G9" s="133"/>
      <c r="H9" s="133"/>
      <c r="I9" s="133"/>
      <c r="J9" t="s">
        <v>427</v>
      </c>
    </row>
    <row r="10" spans="1:10" x14ac:dyDescent="0.25">
      <c r="A10" s="133" t="s">
        <v>17</v>
      </c>
      <c r="B10" s="133"/>
      <c r="C10" s="133"/>
      <c r="D10" s="133"/>
      <c r="E10" s="133"/>
      <c r="F10" s="133"/>
      <c r="G10" s="133"/>
      <c r="H10" s="133"/>
      <c r="I10" s="133"/>
      <c r="J10" t="s">
        <v>428</v>
      </c>
    </row>
    <row r="11" spans="1:10" x14ac:dyDescent="0.25">
      <c r="A11" s="133" t="s">
        <v>429</v>
      </c>
      <c r="B11" s="133"/>
      <c r="C11" s="133"/>
      <c r="D11" s="133"/>
      <c r="E11" s="133"/>
      <c r="F11" s="133"/>
      <c r="G11" s="133"/>
      <c r="H11" s="133"/>
      <c r="I11" s="133"/>
      <c r="J11" t="s">
        <v>430</v>
      </c>
    </row>
    <row r="12" spans="1:10" x14ac:dyDescent="0.25">
      <c r="A12" s="133" t="s">
        <v>431</v>
      </c>
      <c r="B12" s="133"/>
      <c r="C12" s="133"/>
      <c r="D12" s="133"/>
      <c r="E12" s="133"/>
      <c r="F12" s="133"/>
      <c r="G12" s="133"/>
      <c r="H12" s="133"/>
      <c r="I12" s="133"/>
      <c r="J12" t="s">
        <v>432</v>
      </c>
    </row>
    <row r="13" spans="1:10" x14ac:dyDescent="0.25">
      <c r="A13" s="133" t="s">
        <v>18</v>
      </c>
      <c r="B13" s="133"/>
      <c r="C13" s="133"/>
      <c r="D13" s="133"/>
      <c r="E13" s="133"/>
      <c r="F13" s="133"/>
      <c r="G13" s="133"/>
      <c r="H13" s="133"/>
      <c r="I13" s="133"/>
      <c r="J13" t="s">
        <v>433</v>
      </c>
    </row>
    <row r="14" spans="1:10" x14ac:dyDescent="0.25">
      <c r="A14" s="133" t="s">
        <v>19</v>
      </c>
      <c r="B14" s="133"/>
      <c r="C14" s="133"/>
      <c r="D14" s="133"/>
      <c r="E14" s="133"/>
      <c r="F14" s="133"/>
      <c r="G14" s="133"/>
      <c r="H14" s="133"/>
      <c r="I14" s="133"/>
      <c r="J14" t="s">
        <v>434</v>
      </c>
    </row>
    <row r="15" spans="1:10" x14ac:dyDescent="0.25">
      <c r="A15" s="133" t="s">
        <v>493</v>
      </c>
      <c r="B15" s="133"/>
      <c r="C15" s="133"/>
      <c r="D15" s="133"/>
      <c r="E15" s="133"/>
      <c r="F15" s="133"/>
      <c r="G15" s="133"/>
      <c r="H15" s="133"/>
      <c r="I15" s="133"/>
      <c r="J15" t="s">
        <v>435</v>
      </c>
    </row>
    <row r="16" spans="1:10" x14ac:dyDescent="0.25">
      <c r="A16" s="133" t="s">
        <v>495</v>
      </c>
      <c r="B16" s="133"/>
      <c r="C16" s="133"/>
      <c r="D16" s="133"/>
      <c r="E16" s="133"/>
      <c r="F16" s="133"/>
      <c r="G16" s="133"/>
      <c r="H16" s="133"/>
      <c r="I16" s="133"/>
      <c r="J16" t="s">
        <v>494</v>
      </c>
    </row>
    <row r="17" spans="1:10" x14ac:dyDescent="0.25">
      <c r="A17" s="133" t="s">
        <v>436</v>
      </c>
      <c r="B17" s="133"/>
      <c r="C17" s="133"/>
      <c r="D17" s="133"/>
      <c r="E17" s="133"/>
      <c r="F17" s="133"/>
      <c r="G17" s="133"/>
      <c r="H17" s="133"/>
      <c r="I17" s="133"/>
      <c r="J17" t="s">
        <v>496</v>
      </c>
    </row>
    <row r="18" spans="1:10" x14ac:dyDescent="0.25">
      <c r="A18" s="133" t="s">
        <v>4</v>
      </c>
      <c r="B18" s="133"/>
      <c r="C18" s="133"/>
      <c r="D18" s="133"/>
      <c r="E18" s="133"/>
      <c r="F18" s="133"/>
      <c r="G18" s="133"/>
      <c r="H18" s="133"/>
      <c r="I18" s="133"/>
      <c r="J18" t="s">
        <v>497</v>
      </c>
    </row>
    <row r="19" spans="1:10" x14ac:dyDescent="0.25">
      <c r="A19" s="133" t="s">
        <v>437</v>
      </c>
      <c r="B19" s="133"/>
      <c r="C19" s="133"/>
      <c r="D19" s="133"/>
      <c r="E19" s="133"/>
      <c r="F19" s="133"/>
      <c r="G19" s="133"/>
      <c r="H19" s="133"/>
      <c r="I19" s="133"/>
      <c r="J19">
        <v>3734</v>
      </c>
    </row>
    <row r="20" spans="1:10" x14ac:dyDescent="0.25">
      <c r="A20" s="133" t="s">
        <v>438</v>
      </c>
      <c r="B20" s="133"/>
      <c r="C20" s="133"/>
      <c r="D20" s="133"/>
      <c r="E20" s="133"/>
      <c r="F20" s="133"/>
      <c r="G20" s="133"/>
      <c r="H20" s="133"/>
      <c r="I20" s="133"/>
      <c r="J20">
        <v>3755</v>
      </c>
    </row>
    <row r="21" spans="1:10" x14ac:dyDescent="0.25">
      <c r="A21" s="133" t="s">
        <v>439</v>
      </c>
      <c r="B21" s="133"/>
      <c r="C21" s="133"/>
      <c r="D21" s="133"/>
      <c r="E21" s="133"/>
      <c r="F21" s="133"/>
      <c r="G21" s="133"/>
      <c r="H21" s="133"/>
      <c r="I21" s="133"/>
      <c r="J21">
        <v>3759</v>
      </c>
    </row>
    <row r="22" spans="1:10" x14ac:dyDescent="0.25">
      <c r="A22" s="133" t="s">
        <v>440</v>
      </c>
      <c r="B22" s="133"/>
      <c r="C22" s="133"/>
      <c r="D22" s="133"/>
      <c r="E22" s="133"/>
      <c r="F22" s="133"/>
      <c r="G22" s="133"/>
      <c r="H22" s="133"/>
      <c r="I22" s="133"/>
      <c r="J22">
        <v>3776</v>
      </c>
    </row>
    <row r="23" spans="1:10" x14ac:dyDescent="0.25">
      <c r="A23" s="133" t="s">
        <v>441</v>
      </c>
      <c r="B23" s="133"/>
      <c r="C23" s="133"/>
      <c r="D23" s="133"/>
      <c r="E23" s="133"/>
      <c r="F23" s="133"/>
      <c r="G23" s="133"/>
      <c r="H23" s="133"/>
      <c r="I23" s="133"/>
      <c r="J23">
        <v>3797</v>
      </c>
    </row>
    <row r="24" spans="1:10" x14ac:dyDescent="0.25">
      <c r="A24" s="133" t="s">
        <v>442</v>
      </c>
      <c r="B24" s="133"/>
      <c r="C24" s="133"/>
      <c r="D24" s="133"/>
      <c r="E24" s="133"/>
      <c r="F24" s="133"/>
      <c r="G24" s="133"/>
      <c r="H24" s="133"/>
      <c r="I24" s="133"/>
      <c r="J24">
        <v>3813</v>
      </c>
    </row>
    <row r="25" spans="1:10" x14ac:dyDescent="0.25">
      <c r="A25" s="133" t="s">
        <v>443</v>
      </c>
      <c r="B25" s="133"/>
      <c r="C25" s="133"/>
      <c r="D25" s="133"/>
      <c r="E25" s="133"/>
      <c r="F25" s="133"/>
      <c r="G25" s="133"/>
      <c r="H25" s="133"/>
      <c r="I25" s="133"/>
      <c r="J25">
        <v>3818</v>
      </c>
    </row>
    <row r="26" spans="1:10" x14ac:dyDescent="0.25">
      <c r="A26" s="133" t="s">
        <v>444</v>
      </c>
      <c r="B26" s="133"/>
      <c r="C26" s="133"/>
      <c r="D26" s="133"/>
      <c r="E26" s="133"/>
      <c r="F26" s="133"/>
      <c r="G26" s="133"/>
      <c r="H26" s="133"/>
      <c r="I26" s="133"/>
      <c r="J26">
        <v>3825</v>
      </c>
    </row>
    <row r="27" spans="1:10" x14ac:dyDescent="0.25">
      <c r="A27" s="133" t="s">
        <v>445</v>
      </c>
      <c r="B27" s="133"/>
      <c r="C27" s="133"/>
      <c r="D27" s="133"/>
      <c r="E27" s="133"/>
      <c r="F27" s="133"/>
      <c r="G27" s="133"/>
      <c r="H27" s="133"/>
      <c r="I27" s="133"/>
      <c r="J27">
        <v>3866</v>
      </c>
    </row>
    <row r="28" spans="1:10" x14ac:dyDescent="0.25">
      <c r="A28" s="133" t="s">
        <v>446</v>
      </c>
      <c r="B28" s="133"/>
      <c r="C28" s="133"/>
      <c r="D28" s="133"/>
      <c r="E28" s="133"/>
      <c r="F28" s="133"/>
      <c r="G28" s="133"/>
      <c r="H28" s="133"/>
      <c r="I28" s="133"/>
      <c r="J28">
        <v>3877</v>
      </c>
    </row>
    <row r="29" spans="1:10" x14ac:dyDescent="0.25">
      <c r="A29" s="133" t="s">
        <v>447</v>
      </c>
      <c r="B29" s="133"/>
      <c r="C29" s="133"/>
      <c r="D29" s="133"/>
      <c r="E29" s="133"/>
      <c r="F29" s="133"/>
      <c r="G29" s="133"/>
      <c r="H29" s="133"/>
      <c r="I29" s="133"/>
      <c r="J29">
        <v>3889</v>
      </c>
    </row>
    <row r="30" spans="1:10" x14ac:dyDescent="0.25">
      <c r="A30" s="133" t="s">
        <v>448</v>
      </c>
      <c r="B30" s="133"/>
      <c r="C30" s="133"/>
      <c r="D30" s="133"/>
      <c r="E30" s="133"/>
      <c r="F30" s="133"/>
      <c r="G30" s="133"/>
      <c r="H30" s="133"/>
      <c r="I30" s="133"/>
      <c r="J30">
        <v>3898</v>
      </c>
    </row>
    <row r="31" spans="1:10" x14ac:dyDescent="0.25">
      <c r="A31" s="133" t="s">
        <v>456</v>
      </c>
      <c r="B31" s="133"/>
      <c r="C31" s="133"/>
      <c r="D31" s="133"/>
      <c r="E31" s="133"/>
      <c r="F31" s="133"/>
      <c r="G31" s="133"/>
      <c r="H31" s="133"/>
      <c r="I31" s="133"/>
      <c r="J31">
        <v>3977</v>
      </c>
    </row>
    <row r="32" spans="1:10" x14ac:dyDescent="0.25">
      <c r="A32" s="133" t="s">
        <v>457</v>
      </c>
      <c r="B32" s="133"/>
      <c r="C32" s="133"/>
      <c r="D32" s="133"/>
      <c r="E32" s="133"/>
      <c r="F32" s="133"/>
      <c r="G32" s="133"/>
      <c r="H32" s="133"/>
      <c r="I32" s="133"/>
      <c r="J32">
        <v>3979</v>
      </c>
    </row>
    <row r="33" spans="1:10" x14ac:dyDescent="0.25">
      <c r="A33" s="133" t="s">
        <v>449</v>
      </c>
      <c r="B33" s="133"/>
      <c r="C33" s="133"/>
      <c r="D33" s="133"/>
      <c r="E33" s="133"/>
      <c r="F33" s="133"/>
      <c r="G33" s="133"/>
      <c r="H33" s="133"/>
      <c r="I33" s="133"/>
      <c r="J33">
        <v>3981</v>
      </c>
    </row>
    <row r="34" spans="1:10" x14ac:dyDescent="0.25">
      <c r="A34" s="133" t="s">
        <v>458</v>
      </c>
      <c r="B34" s="133"/>
      <c r="C34" s="133"/>
      <c r="D34" s="133"/>
      <c r="E34" s="133"/>
      <c r="F34" s="133"/>
      <c r="G34" s="133"/>
      <c r="H34" s="133"/>
      <c r="I34" s="133"/>
      <c r="J34">
        <v>3982</v>
      </c>
    </row>
    <row r="35" spans="1:10" x14ac:dyDescent="0.25">
      <c r="A35" s="133" t="s">
        <v>459</v>
      </c>
      <c r="B35" s="133"/>
      <c r="C35" s="133"/>
      <c r="D35" s="133"/>
      <c r="E35" s="133"/>
      <c r="F35" s="133"/>
      <c r="G35" s="133"/>
      <c r="H35" s="133"/>
      <c r="I35" s="133"/>
      <c r="J35">
        <v>3983</v>
      </c>
    </row>
    <row r="36" spans="1:10" x14ac:dyDescent="0.25">
      <c r="A36" s="133" t="s">
        <v>460</v>
      </c>
      <c r="B36" s="133"/>
      <c r="C36" s="133"/>
      <c r="D36" s="133"/>
      <c r="E36" s="133"/>
      <c r="F36" s="133"/>
      <c r="G36" s="133"/>
      <c r="H36" s="133"/>
      <c r="I36" s="133"/>
      <c r="J36">
        <v>3984</v>
      </c>
    </row>
    <row r="37" spans="1:10" x14ac:dyDescent="0.25">
      <c r="A37" s="137" t="s">
        <v>461</v>
      </c>
      <c r="B37" s="137"/>
      <c r="C37" s="137"/>
      <c r="D37" s="137"/>
      <c r="E37" s="137"/>
      <c r="F37" s="137"/>
      <c r="G37" s="137"/>
      <c r="H37" s="137"/>
      <c r="I37" s="137"/>
      <c r="J37">
        <v>3985</v>
      </c>
    </row>
    <row r="41" spans="1:10" ht="16.5" customHeight="1" x14ac:dyDescent="0.25"/>
    <row r="61" ht="16.5" customHeight="1" x14ac:dyDescent="0.25"/>
    <row r="96" ht="16.5" customHeight="1" x14ac:dyDescent="0.25"/>
    <row r="131" ht="16.5" customHeight="1" x14ac:dyDescent="0.25"/>
    <row r="166" ht="16.5" customHeight="1" x14ac:dyDescent="0.25"/>
    <row r="201" ht="16.5" customHeight="1" x14ac:dyDescent="0.25"/>
    <row r="236" ht="16.5" customHeight="1" x14ac:dyDescent="0.25"/>
    <row r="271" ht="16.5" customHeight="1" x14ac:dyDescent="0.25"/>
    <row r="306" ht="16.5" customHeight="1" x14ac:dyDescent="0.25"/>
    <row r="341" ht="16.5" customHeight="1" x14ac:dyDescent="0.25"/>
    <row r="376" ht="16.5" customHeight="1" x14ac:dyDescent="0.25"/>
    <row r="411" ht="16.5" customHeight="1" x14ac:dyDescent="0.25"/>
    <row r="431" ht="16.5" customHeight="1" x14ac:dyDescent="0.25"/>
    <row r="446" ht="16.5" customHeight="1" x14ac:dyDescent="0.25"/>
    <row r="481" ht="16.5" customHeight="1" x14ac:dyDescent="0.25"/>
    <row r="516" ht="16.5" customHeight="1" x14ac:dyDescent="0.25"/>
    <row r="551" ht="16.5" customHeight="1" x14ac:dyDescent="0.25"/>
    <row r="586" ht="16.5" customHeight="1" x14ac:dyDescent="0.25"/>
    <row r="621" ht="16.5" customHeight="1" x14ac:dyDescent="0.25"/>
    <row r="656" ht="16.5" customHeight="1" x14ac:dyDescent="0.25"/>
    <row r="691" ht="16.5" customHeight="1" x14ac:dyDescent="0.25"/>
    <row r="726" ht="16.5" customHeight="1" x14ac:dyDescent="0.25"/>
    <row r="761" ht="16.5" customHeight="1" x14ac:dyDescent="0.25"/>
    <row r="796" ht="16.5" customHeight="1" x14ac:dyDescent="0.25"/>
    <row r="831" ht="16.5" customHeight="1" x14ac:dyDescent="0.25"/>
    <row r="866" ht="16.5" customHeight="1" x14ac:dyDescent="0.25"/>
    <row r="901" ht="16.5" customHeight="1" x14ac:dyDescent="0.25"/>
    <row r="936" ht="16.5" customHeight="1" x14ac:dyDescent="0.25"/>
    <row r="944" ht="16.5" customHeight="1" x14ac:dyDescent="0.25"/>
    <row r="971" ht="16.5" customHeight="1" x14ac:dyDescent="0.25"/>
    <row r="975" ht="16.5" customHeight="1" x14ac:dyDescent="0.25"/>
    <row r="1006" ht="16.5" customHeight="1" x14ac:dyDescent="0.25"/>
    <row r="1041" ht="16.5" customHeight="1" x14ac:dyDescent="0.25"/>
    <row r="1076" ht="16.5" customHeight="1" x14ac:dyDescent="0.25"/>
    <row r="1111" ht="16.5" customHeight="1" x14ac:dyDescent="0.25"/>
    <row r="1146" ht="16.5" customHeight="1" x14ac:dyDescent="0.25"/>
    <row r="1181" ht="16.5" customHeight="1" x14ac:dyDescent="0.25"/>
    <row r="1216" ht="16.5" customHeight="1" x14ac:dyDescent="0.25"/>
    <row r="1251" ht="16.5" customHeight="1" x14ac:dyDescent="0.25"/>
    <row r="1275" ht="16.5" customHeight="1" x14ac:dyDescent="0.25"/>
    <row r="1286" ht="16.5" customHeight="1" x14ac:dyDescent="0.25"/>
    <row r="1321" ht="16.5" customHeight="1" x14ac:dyDescent="0.25"/>
    <row r="1356" ht="16.5" customHeight="1" x14ac:dyDescent="0.25"/>
    <row r="1391" ht="16.5" customHeight="1" x14ac:dyDescent="0.25"/>
    <row r="1426" ht="16.5" customHeight="1" x14ac:dyDescent="0.25"/>
    <row r="1461" ht="16.5" customHeight="1" x14ac:dyDescent="0.25"/>
    <row r="1496" ht="16.5" customHeight="1" x14ac:dyDescent="0.25"/>
    <row r="1531" ht="16.5" customHeight="1" x14ac:dyDescent="0.25"/>
    <row r="1566" ht="16.5" customHeight="1" x14ac:dyDescent="0.25"/>
    <row r="1601" ht="16.5" customHeight="1" x14ac:dyDescent="0.25"/>
    <row r="1636" ht="16.5" customHeight="1" x14ac:dyDescent="0.25"/>
    <row r="1671" ht="16.5" customHeight="1" x14ac:dyDescent="0.25"/>
    <row r="1706" ht="16.5" customHeight="1" x14ac:dyDescent="0.25"/>
    <row r="1741" ht="16.5" customHeight="1" x14ac:dyDescent="0.25"/>
    <row r="1776" ht="16.5" customHeight="1" x14ac:dyDescent="0.25"/>
    <row r="1811" ht="16.5" customHeight="1" x14ac:dyDescent="0.25"/>
    <row r="1846" ht="16.5" customHeight="1" x14ac:dyDescent="0.25"/>
    <row r="1881" ht="16.5" customHeight="1" x14ac:dyDescent="0.25"/>
    <row r="1916" ht="16.5" customHeight="1" x14ac:dyDescent="0.25"/>
    <row r="1951" ht="16.5" customHeight="1" x14ac:dyDescent="0.25"/>
    <row r="1986" ht="16.5" customHeight="1" x14ac:dyDescent="0.25"/>
    <row r="1995" ht="16.5" customHeight="1" x14ac:dyDescent="0.25"/>
    <row r="2021" ht="16.5" customHeight="1" x14ac:dyDescent="0.25"/>
    <row r="2056" ht="16.5" customHeight="1" x14ac:dyDescent="0.25"/>
    <row r="2091" ht="16.5" customHeight="1" x14ac:dyDescent="0.25"/>
    <row r="2126" ht="16.5" customHeight="1" x14ac:dyDescent="0.25"/>
    <row r="2161" ht="16.5" customHeight="1" x14ac:dyDescent="0.25"/>
    <row r="2196" ht="16.5" customHeight="1" x14ac:dyDescent="0.25"/>
    <row r="2231" ht="16.5" customHeight="1" x14ac:dyDescent="0.25"/>
    <row r="2266" ht="16.5" customHeight="1" x14ac:dyDescent="0.25"/>
    <row r="2301" ht="16.5" customHeight="1" x14ac:dyDescent="0.25"/>
    <row r="2336" ht="16.5" customHeight="1" x14ac:dyDescent="0.25"/>
    <row r="2371" ht="16.5" customHeight="1" x14ac:dyDescent="0.25"/>
    <row r="2406" ht="16.5" customHeight="1" x14ac:dyDescent="0.25"/>
    <row r="2441" ht="16.5" customHeight="1" x14ac:dyDescent="0.25"/>
    <row r="2476" ht="16.5" customHeight="1" x14ac:dyDescent="0.25"/>
    <row r="2511" ht="16.5" customHeight="1" x14ac:dyDescent="0.25"/>
    <row r="2546" ht="16.5" customHeight="1" x14ac:dyDescent="0.25"/>
    <row r="2581" ht="16.5" customHeight="1" x14ac:dyDescent="0.25"/>
    <row r="2616" ht="16.5" customHeight="1" x14ac:dyDescent="0.25"/>
    <row r="2651" ht="16.5" customHeight="1" x14ac:dyDescent="0.25"/>
    <row r="2686" ht="16.5" customHeight="1" x14ac:dyDescent="0.25"/>
    <row r="2721" ht="16.5" customHeight="1" x14ac:dyDescent="0.25"/>
    <row r="2756" ht="16.5" customHeight="1" x14ac:dyDescent="0.25"/>
    <row r="2791" ht="16.5" customHeight="1" x14ac:dyDescent="0.25"/>
    <row r="2826" ht="16.5" customHeight="1" x14ac:dyDescent="0.25"/>
    <row r="2861" ht="16.5" customHeight="1" x14ac:dyDescent="0.25"/>
    <row r="2896" ht="16.5" customHeight="1" x14ac:dyDescent="0.25"/>
    <row r="2931" ht="16.5" customHeight="1" x14ac:dyDescent="0.25"/>
    <row r="2957" ht="16.5" customHeight="1" x14ac:dyDescent="0.25"/>
    <row r="2966" ht="16.5" customHeight="1" x14ac:dyDescent="0.25"/>
    <row r="3001" ht="16.5" customHeight="1" x14ac:dyDescent="0.25"/>
    <row r="3036" ht="16.5" customHeight="1" x14ac:dyDescent="0.25"/>
    <row r="3047" ht="16.5" customHeight="1" x14ac:dyDescent="0.25"/>
    <row r="3071" ht="16.5" customHeight="1" x14ac:dyDescent="0.25"/>
    <row r="3106" ht="16.5" customHeight="1" x14ac:dyDescent="0.25"/>
    <row r="3141" ht="16.5" customHeight="1" x14ac:dyDescent="0.25"/>
    <row r="3176" ht="16.5" customHeight="1" x14ac:dyDescent="0.25"/>
    <row r="3211" ht="16.5" customHeight="1" x14ac:dyDescent="0.25"/>
    <row r="3246" ht="16.5" customHeight="1" x14ac:dyDescent="0.25"/>
    <row r="3281" ht="16.5" customHeight="1" x14ac:dyDescent="0.25"/>
    <row r="3287" ht="16.5" customHeight="1" x14ac:dyDescent="0.25"/>
    <row r="3316" ht="16.5" customHeight="1" x14ac:dyDescent="0.25"/>
    <row r="3351" ht="16.5" customHeight="1" x14ac:dyDescent="0.25"/>
    <row r="3386" ht="16.5" customHeight="1" x14ac:dyDescent="0.25"/>
    <row r="3421" ht="16.5" customHeight="1" x14ac:dyDescent="0.25"/>
    <row r="3456" ht="16.5" customHeight="1" x14ac:dyDescent="0.25"/>
    <row r="3491" ht="16.5" customHeight="1" x14ac:dyDescent="0.25"/>
    <row r="3527" ht="16.5" customHeight="1" x14ac:dyDescent="0.25"/>
    <row r="3561" ht="16.5" customHeight="1" x14ac:dyDescent="0.25"/>
    <row r="3563" ht="16.5" customHeight="1" x14ac:dyDescent="0.25"/>
    <row r="3574" ht="16.5" customHeight="1" x14ac:dyDescent="0.25"/>
    <row r="3596" ht="16.5" customHeight="1" x14ac:dyDescent="0.25"/>
    <row r="3631" ht="16.5" customHeight="1" x14ac:dyDescent="0.25"/>
    <row r="3634" ht="16.5" customHeight="1" x14ac:dyDescent="0.25"/>
    <row r="3647" ht="16.5" customHeight="1" x14ac:dyDescent="0.25"/>
    <row r="3668" ht="16.5" customHeight="1" x14ac:dyDescent="0.25"/>
    <row r="3672" ht="16.5" customHeight="1" x14ac:dyDescent="0.25"/>
    <row r="3689" ht="16.5" customHeight="1" x14ac:dyDescent="0.25"/>
    <row r="3701" ht="16.5" customHeight="1" x14ac:dyDescent="0.25"/>
    <row r="3710" ht="16.5" customHeight="1" x14ac:dyDescent="0.25"/>
    <row r="3726" ht="16.5" customHeight="1" x14ac:dyDescent="0.25"/>
    <row r="3731" ht="16.5" customHeight="1" x14ac:dyDescent="0.25"/>
    <row r="3734" ht="16.5" customHeight="1" x14ac:dyDescent="0.25"/>
    <row r="3736" ht="16.5" customHeight="1" x14ac:dyDescent="0.25"/>
    <row r="3738" ht="16.5" customHeight="1" x14ac:dyDescent="0.25"/>
    <row r="3771" ht="16.5" customHeight="1" x14ac:dyDescent="0.25"/>
    <row r="3779" ht="16.5" customHeight="1" x14ac:dyDescent="0.25"/>
    <row r="3792" ht="16.5" customHeight="1" x14ac:dyDescent="0.25"/>
    <row r="3804" ht="16.5" customHeight="1" x14ac:dyDescent="0.25"/>
    <row r="3806" ht="16.5" customHeight="1" x14ac:dyDescent="0.25"/>
    <row r="3813" ht="16.5" customHeight="1" x14ac:dyDescent="0.25"/>
    <row r="3841" ht="16.5" customHeight="1" x14ac:dyDescent="0.25"/>
    <row r="3876" ht="16.5" customHeight="1" x14ac:dyDescent="0.25"/>
  </sheetData>
  <mergeCells count="36">
    <mergeCell ref="A35:I35"/>
    <mergeCell ref="A36:I36"/>
    <mergeCell ref="A37:I37"/>
    <mergeCell ref="A27:I27"/>
    <mergeCell ref="A28:I28"/>
    <mergeCell ref="A29:I29"/>
    <mergeCell ref="A31:I31"/>
    <mergeCell ref="A32:I32"/>
    <mergeCell ref="A30:I30"/>
    <mergeCell ref="A33:I33"/>
    <mergeCell ref="A34:I34"/>
    <mergeCell ref="A26:I26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14:I14"/>
    <mergeCell ref="A2:I2"/>
    <mergeCell ref="A3:I3"/>
    <mergeCell ref="A5:I5"/>
    <mergeCell ref="A6:I6"/>
    <mergeCell ref="A8:I8"/>
    <mergeCell ref="A4:I4"/>
    <mergeCell ref="A7:I7"/>
    <mergeCell ref="A9:I9"/>
    <mergeCell ref="A10:I10"/>
    <mergeCell ref="A11:I11"/>
    <mergeCell ref="A12:I12"/>
    <mergeCell ref="A13:I13"/>
  </mergeCells>
  <phoneticPr fontId="1" type="noConversion"/>
  <hyperlinks>
    <hyperlink ref="A3:I3" location="上網版!A3" display="各行政區里鄰戶數"/>
    <hyperlink ref="A5:I5" location="上網版!A123" display="各行政區人口數"/>
    <hyperlink ref="A6:I6" location="上網版!A513" display="各行政區人口成長"/>
    <hyperlink ref="A8:I8" location="上網版!A1026" display="本市外僑人口"/>
    <hyperlink ref="A9:I9" location="上網版!A1057" display="本市嬰兒出生概況-按登記日期"/>
    <hyperlink ref="A10:I10" location="上網版!A1357" display="15歲以上現住人口之教育程度"/>
    <hyperlink ref="A11:I11" location="上網版!A2077" display="各行政區婚姻狀況"/>
    <hyperlink ref="A12:I12" location="上網版!A3039" display="原住民人口數"/>
    <hyperlink ref="A13:I13" location="上網版!A3129" display="各行政區戶政受理案件統計"/>
    <hyperlink ref="A14:I14" location="上網版!A3369" display="各行政區戶政管理服務案件統計"/>
    <hyperlink ref="A15:I15" location="上網版!A3609" display="寺廟設立概況(各教視實際狀況增減)"/>
    <hyperlink ref="A16:I16" location="上網版!A3649" display="教會(堂)設立概況"/>
    <hyperlink ref="A17:I17" location="上網版!A3661" display="各行政區寺廟、教會(堂)設立概況"/>
    <hyperlink ref="A18:I18" location="上網版!A3721" display="宗教團體興辦公益慈善及社會教化事業概況"/>
    <hyperlink ref="A19:I19" location="上網版!A3734" display="常備兵役役男家屬安家費及三節生活扶助金發放"/>
    <hyperlink ref="A20:I20" location="上網版!A3755" display="兵役管理業務"/>
    <hyperlink ref="A21:I21" location="上網版!A3759" display="常備兵役役男家屬各項扶(慰)助經費發放"/>
    <hyperlink ref="A22:I22" location="上網版!A3776" display="替代役役男家屬安家費及三節生活扶助金發放"/>
    <hyperlink ref="A23:I23" location="上網版!A3797" display="替代役役男家屬各項扶(慰)助經費發放"/>
    <hyperlink ref="A24:I24" location="上網版!A3813" display="妨害兵役案件"/>
    <hyperlink ref="A25:I25" location="上網版!A3818" display="公墓設施概況"/>
    <hyperlink ref="A26:I26" location="上網版!A3825" display="骨灰(骸)存放設施"/>
    <hyperlink ref="A27:I27" location="上網版!A3866" display="殯葬管理業務"/>
    <hyperlink ref="A28:I28" location="上網版!A3877" display="殯儀館設施"/>
    <hyperlink ref="A29:I29" location="上網版!A3889" display="火化場設施"/>
    <hyperlink ref="A30:I30" location="上網版!A3898" display="殯葬服務業"/>
    <hyperlink ref="A33:I33" location="上網版!A3981" display="輔導成立守望相助隊崗亭"/>
    <hyperlink ref="A34:I34" location="上網版!A3982" display="春秋祭國殤典禮參加人數"/>
    <hyperlink ref="A35:I35" location="上網版!A3983" display="祭孔釋奠典禮參加人數"/>
    <hyperlink ref="A36:I36" location="上網版!A3984" display="祈福許願活動參加人數"/>
    <hyperlink ref="A37:I37" location="上網版!A3985" display="六藝研習班參加人數"/>
    <hyperlink ref="A4:I4" location="上網版!A33" display="各行政區里鄰戶數"/>
    <hyperlink ref="A7:I7" location="上網版!A1023" display="本市居民0歲平均餘命"/>
    <hyperlink ref="A31:I31" location="上網版!A3977" display="北區及豐原區忠烈祠現有牌位數"/>
    <hyperlink ref="A32:I32" location="上網版!A3979" display="軍人公墓(忠靈祠)葬厝情形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85"/>
  <sheetViews>
    <sheetView view="pageBreakPreview" topLeftCell="F1" zoomScaleNormal="100" zoomScaleSheetLayoutView="100" workbookViewId="0">
      <selection activeCell="Q5" sqref="Q5"/>
    </sheetView>
  </sheetViews>
  <sheetFormatPr defaultRowHeight="16.5" x14ac:dyDescent="0.25"/>
  <cols>
    <col min="1" max="5" width="6.75" customWidth="1"/>
    <col min="6" max="6" width="13.75" customWidth="1"/>
    <col min="7" max="7" width="12.375" customWidth="1"/>
    <col min="8" max="8" width="12.375" style="6" customWidth="1"/>
    <col min="9" max="9" width="20.75" customWidth="1"/>
    <col min="14" max="14" width="12.125" bestFit="1" customWidth="1"/>
    <col min="17" max="18" width="15" bestFit="1" customWidth="1"/>
  </cols>
  <sheetData>
    <row r="1" spans="1:13" ht="32.1" customHeight="1" x14ac:dyDescent="0.25">
      <c r="A1" s="7"/>
      <c r="B1" s="7"/>
      <c r="C1" s="7"/>
      <c r="D1" s="7"/>
      <c r="E1" s="7"/>
      <c r="F1" s="7"/>
      <c r="G1" s="7"/>
      <c r="H1" s="7"/>
      <c r="I1" s="7"/>
    </row>
    <row r="2" spans="1:13" ht="20.100000000000001" customHeight="1" x14ac:dyDescent="0.25">
      <c r="A2" s="328" t="s">
        <v>30</v>
      </c>
      <c r="B2" s="329"/>
      <c r="C2" s="329"/>
      <c r="D2" s="329"/>
      <c r="E2" s="329"/>
      <c r="F2" s="329"/>
      <c r="G2" s="1" t="s">
        <v>2</v>
      </c>
      <c r="H2" s="2" t="s">
        <v>1</v>
      </c>
      <c r="I2" s="2" t="s">
        <v>31</v>
      </c>
    </row>
    <row r="3" spans="1:13" ht="20.100000000000001" customHeight="1" x14ac:dyDescent="0.25">
      <c r="A3" s="145" t="s">
        <v>32</v>
      </c>
      <c r="B3" s="163" t="s">
        <v>33</v>
      </c>
      <c r="C3" s="189"/>
      <c r="D3" s="189"/>
      <c r="E3" s="189"/>
      <c r="F3" s="190"/>
      <c r="G3" s="3" t="s">
        <v>34</v>
      </c>
      <c r="H3" s="3" t="s">
        <v>415</v>
      </c>
      <c r="I3" s="4">
        <v>2214.8967999999995</v>
      </c>
      <c r="L3" s="105"/>
      <c r="M3" s="105"/>
    </row>
    <row r="4" spans="1:13" ht="20.100000000000001" customHeight="1" x14ac:dyDescent="0.25">
      <c r="A4" s="220"/>
      <c r="B4" s="163" t="s">
        <v>36</v>
      </c>
      <c r="C4" s="189"/>
      <c r="D4" s="189"/>
      <c r="E4" s="189"/>
      <c r="F4" s="190"/>
      <c r="G4" s="3" t="s">
        <v>34</v>
      </c>
      <c r="H4" s="3" t="s">
        <v>415</v>
      </c>
      <c r="I4" s="4">
        <v>0.88029999999999997</v>
      </c>
    </row>
    <row r="5" spans="1:13" ht="20.100000000000001" customHeight="1" x14ac:dyDescent="0.25">
      <c r="A5" s="220"/>
      <c r="B5" s="163" t="s">
        <v>202</v>
      </c>
      <c r="C5" s="189"/>
      <c r="D5" s="189"/>
      <c r="E5" s="189"/>
      <c r="F5" s="190"/>
      <c r="G5" s="3" t="s">
        <v>34</v>
      </c>
      <c r="H5" s="3" t="s">
        <v>415</v>
      </c>
      <c r="I5" s="4">
        <v>9.2855000000000008</v>
      </c>
    </row>
    <row r="6" spans="1:13" ht="20.100000000000001" customHeight="1" x14ac:dyDescent="0.25">
      <c r="A6" s="220"/>
      <c r="B6" s="163" t="s">
        <v>146</v>
      </c>
      <c r="C6" s="189"/>
      <c r="D6" s="189"/>
      <c r="E6" s="189"/>
      <c r="F6" s="190"/>
      <c r="G6" s="3" t="s">
        <v>34</v>
      </c>
      <c r="H6" s="3" t="s">
        <v>415</v>
      </c>
      <c r="I6" s="4">
        <v>6.8101000000000003</v>
      </c>
    </row>
    <row r="7" spans="1:13" ht="20.100000000000001" customHeight="1" x14ac:dyDescent="0.25">
      <c r="A7" s="220"/>
      <c r="B7" s="163" t="s">
        <v>50</v>
      </c>
      <c r="C7" s="189"/>
      <c r="D7" s="189"/>
      <c r="E7" s="189"/>
      <c r="F7" s="190"/>
      <c r="G7" s="3" t="s">
        <v>34</v>
      </c>
      <c r="H7" s="3" t="s">
        <v>415</v>
      </c>
      <c r="I7" s="4">
        <v>5.7042000000000002</v>
      </c>
    </row>
    <row r="8" spans="1:13" ht="20.100000000000001" customHeight="1" x14ac:dyDescent="0.25">
      <c r="A8" s="220"/>
      <c r="B8" s="163" t="s">
        <v>247</v>
      </c>
      <c r="C8" s="189"/>
      <c r="D8" s="189"/>
      <c r="E8" s="189"/>
      <c r="F8" s="190"/>
      <c r="G8" s="3" t="s">
        <v>34</v>
      </c>
      <c r="H8" s="3" t="s">
        <v>415</v>
      </c>
      <c r="I8" s="4">
        <v>6.9375999999999998</v>
      </c>
    </row>
    <row r="9" spans="1:13" ht="20.100000000000001" customHeight="1" x14ac:dyDescent="0.25">
      <c r="A9" s="220"/>
      <c r="B9" s="163" t="s">
        <v>214</v>
      </c>
      <c r="C9" s="189"/>
      <c r="D9" s="189"/>
      <c r="E9" s="189"/>
      <c r="F9" s="190"/>
      <c r="G9" s="3" t="s">
        <v>34</v>
      </c>
      <c r="H9" s="3" t="s">
        <v>415</v>
      </c>
      <c r="I9" s="4">
        <v>39.846699999999998</v>
      </c>
    </row>
    <row r="10" spans="1:13" ht="20.100000000000001" customHeight="1" x14ac:dyDescent="0.25">
      <c r="A10" s="220"/>
      <c r="B10" s="163" t="s">
        <v>155</v>
      </c>
      <c r="C10" s="189"/>
      <c r="D10" s="189"/>
      <c r="E10" s="189"/>
      <c r="F10" s="190"/>
      <c r="G10" s="3" t="s">
        <v>34</v>
      </c>
      <c r="H10" s="3" t="s">
        <v>415</v>
      </c>
      <c r="I10" s="4">
        <v>31.2578</v>
      </c>
    </row>
    <row r="11" spans="1:13" ht="20.100000000000001" customHeight="1" x14ac:dyDescent="0.25">
      <c r="A11" s="220"/>
      <c r="B11" s="163" t="s">
        <v>169</v>
      </c>
      <c r="C11" s="189"/>
      <c r="D11" s="189"/>
      <c r="E11" s="189"/>
      <c r="F11" s="190"/>
      <c r="G11" s="3" t="s">
        <v>34</v>
      </c>
      <c r="H11" s="3" t="s">
        <v>415</v>
      </c>
      <c r="I11" s="4">
        <v>62.703400000000002</v>
      </c>
    </row>
    <row r="12" spans="1:13" ht="20.100000000000001" customHeight="1" x14ac:dyDescent="0.25">
      <c r="A12" s="220"/>
      <c r="B12" s="163" t="s">
        <v>246</v>
      </c>
      <c r="C12" s="189"/>
      <c r="D12" s="189"/>
      <c r="E12" s="189"/>
      <c r="F12" s="190"/>
      <c r="G12" s="3" t="s">
        <v>34</v>
      </c>
      <c r="H12" s="3" t="s">
        <v>415</v>
      </c>
      <c r="I12" s="4">
        <v>41.1845</v>
      </c>
    </row>
    <row r="13" spans="1:13" ht="20.100000000000001" customHeight="1" x14ac:dyDescent="0.25">
      <c r="A13" s="220"/>
      <c r="B13" s="163" t="s">
        <v>248</v>
      </c>
      <c r="C13" s="189"/>
      <c r="D13" s="189"/>
      <c r="E13" s="189"/>
      <c r="F13" s="190"/>
      <c r="G13" s="3" t="s">
        <v>34</v>
      </c>
      <c r="H13" s="3" t="s">
        <v>415</v>
      </c>
      <c r="I13" s="4">
        <v>117.40649999999999</v>
      </c>
    </row>
    <row r="14" spans="1:13" ht="20.100000000000001" customHeight="1" x14ac:dyDescent="0.25">
      <c r="A14" s="220"/>
      <c r="B14" s="163" t="s">
        <v>157</v>
      </c>
      <c r="C14" s="189"/>
      <c r="D14" s="189"/>
      <c r="E14" s="189"/>
      <c r="F14" s="190"/>
      <c r="G14" s="3" t="s">
        <v>34</v>
      </c>
      <c r="H14" s="3" t="s">
        <v>415</v>
      </c>
      <c r="I14" s="4">
        <v>58.519199999999998</v>
      </c>
    </row>
    <row r="15" spans="1:13" ht="20.100000000000001" customHeight="1" x14ac:dyDescent="0.25">
      <c r="A15" s="220"/>
      <c r="B15" s="163" t="s">
        <v>55</v>
      </c>
      <c r="C15" s="189"/>
      <c r="D15" s="189"/>
      <c r="E15" s="189"/>
      <c r="F15" s="190"/>
      <c r="G15" s="3" t="s">
        <v>34</v>
      </c>
      <c r="H15" s="3" t="s">
        <v>415</v>
      </c>
      <c r="I15" s="4">
        <v>64.170900000000003</v>
      </c>
    </row>
    <row r="16" spans="1:13" ht="20.100000000000001" customHeight="1" x14ac:dyDescent="0.25">
      <c r="A16" s="220"/>
      <c r="B16" s="163" t="s">
        <v>39</v>
      </c>
      <c r="C16" s="189"/>
      <c r="D16" s="189"/>
      <c r="E16" s="189"/>
      <c r="F16" s="190"/>
      <c r="G16" s="3" t="s">
        <v>34</v>
      </c>
      <c r="H16" s="3" t="s">
        <v>415</v>
      </c>
      <c r="I16" s="4">
        <v>40.4604</v>
      </c>
    </row>
    <row r="17" spans="1:9" ht="20.100000000000001" customHeight="1" x14ac:dyDescent="0.25">
      <c r="A17" s="220"/>
      <c r="B17" s="163" t="s">
        <v>147</v>
      </c>
      <c r="C17" s="189"/>
      <c r="D17" s="189"/>
      <c r="E17" s="189"/>
      <c r="F17" s="190"/>
      <c r="G17" s="3" t="s">
        <v>34</v>
      </c>
      <c r="H17" s="3" t="s">
        <v>415</v>
      </c>
      <c r="I17" s="4">
        <v>16.604900000000001</v>
      </c>
    </row>
    <row r="18" spans="1:9" ht="20.100000000000001" customHeight="1" x14ac:dyDescent="0.25">
      <c r="A18" s="220"/>
      <c r="B18" s="163" t="s">
        <v>57</v>
      </c>
      <c r="C18" s="189"/>
      <c r="D18" s="189"/>
      <c r="E18" s="189"/>
      <c r="F18" s="190"/>
      <c r="G18" s="3" t="s">
        <v>34</v>
      </c>
      <c r="H18" s="3" t="s">
        <v>415</v>
      </c>
      <c r="I18" s="4">
        <v>58.943899999999999</v>
      </c>
    </row>
    <row r="19" spans="1:9" ht="20.100000000000001" customHeight="1" x14ac:dyDescent="0.25">
      <c r="A19" s="220"/>
      <c r="B19" s="163" t="s">
        <v>160</v>
      </c>
      <c r="C19" s="189"/>
      <c r="D19" s="189"/>
      <c r="E19" s="189"/>
      <c r="F19" s="190"/>
      <c r="G19" s="3" t="s">
        <v>34</v>
      </c>
      <c r="H19" s="3" t="s">
        <v>415</v>
      </c>
      <c r="I19" s="4">
        <v>35.044499999999999</v>
      </c>
    </row>
    <row r="20" spans="1:9" ht="20.100000000000001" customHeight="1" x14ac:dyDescent="0.25">
      <c r="A20" s="220"/>
      <c r="B20" s="163" t="s">
        <v>58</v>
      </c>
      <c r="C20" s="189"/>
      <c r="D20" s="189"/>
      <c r="E20" s="189"/>
      <c r="F20" s="190"/>
      <c r="G20" s="3" t="s">
        <v>34</v>
      </c>
      <c r="H20" s="3" t="s">
        <v>415</v>
      </c>
      <c r="I20" s="4">
        <v>25.849699999999999</v>
      </c>
    </row>
    <row r="21" spans="1:9" ht="20.100000000000001" customHeight="1" x14ac:dyDescent="0.25">
      <c r="A21" s="220"/>
      <c r="B21" s="163" t="s">
        <v>238</v>
      </c>
      <c r="C21" s="189"/>
      <c r="D21" s="189"/>
      <c r="E21" s="189"/>
      <c r="F21" s="190"/>
      <c r="G21" s="3" t="s">
        <v>34</v>
      </c>
      <c r="H21" s="3" t="s">
        <v>415</v>
      </c>
      <c r="I21" s="4">
        <v>32.410899999999998</v>
      </c>
    </row>
    <row r="22" spans="1:9" ht="20.100000000000001" customHeight="1" x14ac:dyDescent="0.25">
      <c r="A22" s="220"/>
      <c r="B22" s="163" t="s">
        <v>305</v>
      </c>
      <c r="C22" s="189"/>
      <c r="D22" s="189"/>
      <c r="E22" s="189"/>
      <c r="F22" s="190"/>
      <c r="G22" s="3" t="s">
        <v>34</v>
      </c>
      <c r="H22" s="3" t="s">
        <v>415</v>
      </c>
      <c r="I22" s="4">
        <v>68.8874</v>
      </c>
    </row>
    <row r="23" spans="1:9" ht="20.100000000000001" customHeight="1" x14ac:dyDescent="0.25">
      <c r="A23" s="220"/>
      <c r="B23" s="163" t="s">
        <v>59</v>
      </c>
      <c r="C23" s="189"/>
      <c r="D23" s="189"/>
      <c r="E23" s="189"/>
      <c r="F23" s="190"/>
      <c r="G23" s="3" t="s">
        <v>34</v>
      </c>
      <c r="H23" s="3" t="s">
        <v>415</v>
      </c>
      <c r="I23" s="4">
        <v>18.2105</v>
      </c>
    </row>
    <row r="24" spans="1:9" ht="20.100000000000001" customHeight="1" x14ac:dyDescent="0.25">
      <c r="A24" s="220"/>
      <c r="B24" s="163" t="s">
        <v>173</v>
      </c>
      <c r="C24" s="189"/>
      <c r="D24" s="189"/>
      <c r="E24" s="189"/>
      <c r="F24" s="190"/>
      <c r="G24" s="3" t="s">
        <v>34</v>
      </c>
      <c r="H24" s="3" t="s">
        <v>415</v>
      </c>
      <c r="I24" s="4">
        <v>42.4099</v>
      </c>
    </row>
    <row r="25" spans="1:9" ht="20.100000000000001" customHeight="1" x14ac:dyDescent="0.25">
      <c r="A25" s="220"/>
      <c r="B25" s="163" t="s">
        <v>231</v>
      </c>
      <c r="C25" s="189"/>
      <c r="D25" s="189"/>
      <c r="E25" s="189"/>
      <c r="F25" s="190"/>
      <c r="G25" s="3" t="s">
        <v>34</v>
      </c>
      <c r="H25" s="3" t="s">
        <v>415</v>
      </c>
      <c r="I25" s="4">
        <v>27.404499999999999</v>
      </c>
    </row>
    <row r="26" spans="1:9" ht="20.100000000000001" customHeight="1" x14ac:dyDescent="0.25">
      <c r="A26" s="220"/>
      <c r="B26" s="163" t="s">
        <v>61</v>
      </c>
      <c r="C26" s="189"/>
      <c r="D26" s="189"/>
      <c r="E26" s="189"/>
      <c r="F26" s="190"/>
      <c r="G26" s="3" t="s">
        <v>34</v>
      </c>
      <c r="H26" s="3" t="s">
        <v>415</v>
      </c>
      <c r="I26" s="4">
        <v>43.403199999999998</v>
      </c>
    </row>
    <row r="27" spans="1:9" ht="20.100000000000001" customHeight="1" x14ac:dyDescent="0.25">
      <c r="A27" s="220"/>
      <c r="B27" s="163" t="s">
        <v>164</v>
      </c>
      <c r="C27" s="189"/>
      <c r="D27" s="189"/>
      <c r="E27" s="189"/>
      <c r="F27" s="190"/>
      <c r="G27" s="3" t="s">
        <v>34</v>
      </c>
      <c r="H27" s="3" t="s">
        <v>415</v>
      </c>
      <c r="I27" s="4">
        <v>37.002400000000002</v>
      </c>
    </row>
    <row r="28" spans="1:9" ht="20.100000000000001" customHeight="1" x14ac:dyDescent="0.25">
      <c r="A28" s="220"/>
      <c r="B28" s="163" t="s">
        <v>42</v>
      </c>
      <c r="C28" s="189"/>
      <c r="D28" s="189"/>
      <c r="E28" s="189"/>
      <c r="F28" s="190"/>
      <c r="G28" s="3" t="s">
        <v>34</v>
      </c>
      <c r="H28" s="3" t="s">
        <v>415</v>
      </c>
      <c r="I28" s="4">
        <v>38.037700000000001</v>
      </c>
    </row>
    <row r="29" spans="1:9" ht="20.100000000000001" customHeight="1" x14ac:dyDescent="0.25">
      <c r="A29" s="220"/>
      <c r="B29" s="163" t="s">
        <v>150</v>
      </c>
      <c r="C29" s="189"/>
      <c r="D29" s="189"/>
      <c r="E29" s="189"/>
      <c r="F29" s="190"/>
      <c r="G29" s="3" t="s">
        <v>34</v>
      </c>
      <c r="H29" s="3" t="s">
        <v>415</v>
      </c>
      <c r="I29" s="4">
        <v>98.0779</v>
      </c>
    </row>
    <row r="30" spans="1:9" ht="20.100000000000001" customHeight="1" x14ac:dyDescent="0.25">
      <c r="A30" s="220"/>
      <c r="B30" s="163" t="s">
        <v>222</v>
      </c>
      <c r="C30" s="189"/>
      <c r="D30" s="189"/>
      <c r="E30" s="189"/>
      <c r="F30" s="190"/>
      <c r="G30" s="3" t="s">
        <v>34</v>
      </c>
      <c r="H30" s="3" t="s">
        <v>415</v>
      </c>
      <c r="I30" s="4">
        <v>120.7473</v>
      </c>
    </row>
    <row r="31" spans="1:9" ht="20.100000000000001" customHeight="1" x14ac:dyDescent="0.25">
      <c r="A31" s="220"/>
      <c r="B31" s="163" t="s">
        <v>64</v>
      </c>
      <c r="C31" s="189"/>
      <c r="D31" s="189"/>
      <c r="E31" s="189"/>
      <c r="F31" s="190"/>
      <c r="G31" s="3" t="s">
        <v>34</v>
      </c>
      <c r="H31" s="3" t="s">
        <v>415</v>
      </c>
      <c r="I31" s="4">
        <v>28.875800000000002</v>
      </c>
    </row>
    <row r="32" spans="1:9" ht="20.100000000000001" customHeight="1" x14ac:dyDescent="0.25">
      <c r="A32" s="226"/>
      <c r="B32" s="163" t="s">
        <v>143</v>
      </c>
      <c r="C32" s="189"/>
      <c r="D32" s="189"/>
      <c r="E32" s="189"/>
      <c r="F32" s="190"/>
      <c r="G32" s="3" t="s">
        <v>34</v>
      </c>
      <c r="H32" s="3" t="s">
        <v>415</v>
      </c>
      <c r="I32" s="4">
        <v>1037.8191999999999</v>
      </c>
    </row>
    <row r="33" spans="1:9" ht="20.100000000000001" customHeight="1" x14ac:dyDescent="0.25">
      <c r="A33" s="145" t="s">
        <v>35</v>
      </c>
      <c r="B33" s="156" t="s">
        <v>33</v>
      </c>
      <c r="C33" s="163" t="s">
        <v>43</v>
      </c>
      <c r="D33" s="189"/>
      <c r="E33" s="189"/>
      <c r="F33" s="190"/>
      <c r="G33" s="3" t="s">
        <v>44</v>
      </c>
      <c r="H33" s="3" t="s">
        <v>415</v>
      </c>
      <c r="I33" s="5">
        <f>I36+I39+I42+I45+I48+I51+I54+I57+I60+I63+I66+I69+I72+I75+I78+I81+I84+I87+I90+I93+I96+I99+I102+I105+I108+I111+I114+I117+I120</f>
        <v>625</v>
      </c>
    </row>
    <row r="34" spans="1:9" ht="20.100000000000001" customHeight="1" x14ac:dyDescent="0.25">
      <c r="A34" s="147"/>
      <c r="B34" s="183"/>
      <c r="C34" s="163" t="s">
        <v>40</v>
      </c>
      <c r="D34" s="189"/>
      <c r="E34" s="189"/>
      <c r="F34" s="190"/>
      <c r="G34" s="3" t="s">
        <v>41</v>
      </c>
      <c r="H34" s="3" t="s">
        <v>415</v>
      </c>
      <c r="I34" s="5">
        <f>I37+I40+I43+I46+I49+I52+I55+I58+I61+I64+I67+I70+I73+I76+I79+I82+I85+I88+I91+I94+I97+I100+I103+I106+I109+I112+I115+I118+I121</f>
        <v>12522</v>
      </c>
    </row>
    <row r="35" spans="1:9" ht="20.100000000000001" customHeight="1" x14ac:dyDescent="0.25">
      <c r="A35" s="147"/>
      <c r="B35" s="183"/>
      <c r="C35" s="163" t="s">
        <v>37</v>
      </c>
      <c r="D35" s="189"/>
      <c r="E35" s="189"/>
      <c r="F35" s="190"/>
      <c r="G35" s="3" t="s">
        <v>38</v>
      </c>
      <c r="H35" s="3" t="s">
        <v>415</v>
      </c>
      <c r="I35" s="5">
        <f>I38+I41+I44+I47+I50+I53+I56+I59+I62+I65+I68+I71+I74+I77+I80+I83+I86+I89+I92+I95+I98+I101+I104+I107+I110+I113+I116+I119+I122</f>
        <v>944624</v>
      </c>
    </row>
    <row r="36" spans="1:9" ht="20.100000000000001" customHeight="1" x14ac:dyDescent="0.25">
      <c r="A36" s="147"/>
      <c r="B36" s="156" t="s">
        <v>36</v>
      </c>
      <c r="C36" s="163" t="s">
        <v>43</v>
      </c>
      <c r="D36" s="189"/>
      <c r="E36" s="189"/>
      <c r="F36" s="190"/>
      <c r="G36" s="3" t="s">
        <v>44</v>
      </c>
      <c r="H36" s="3" t="s">
        <v>415</v>
      </c>
      <c r="I36" s="5">
        <v>8</v>
      </c>
    </row>
    <row r="37" spans="1:9" ht="20.100000000000001" customHeight="1" x14ac:dyDescent="0.25">
      <c r="A37" s="147"/>
      <c r="B37" s="158"/>
      <c r="C37" s="163" t="s">
        <v>40</v>
      </c>
      <c r="D37" s="189"/>
      <c r="E37" s="189"/>
      <c r="F37" s="190"/>
      <c r="G37" s="3" t="s">
        <v>41</v>
      </c>
      <c r="H37" s="3" t="s">
        <v>415</v>
      </c>
      <c r="I37" s="5">
        <v>194</v>
      </c>
    </row>
    <row r="38" spans="1:9" ht="20.100000000000001" customHeight="1" x14ac:dyDescent="0.25">
      <c r="A38" s="147"/>
      <c r="B38" s="157"/>
      <c r="C38" s="163" t="s">
        <v>37</v>
      </c>
      <c r="D38" s="189"/>
      <c r="E38" s="189"/>
      <c r="F38" s="190"/>
      <c r="G38" s="3" t="s">
        <v>38</v>
      </c>
      <c r="H38" s="3" t="s">
        <v>415</v>
      </c>
      <c r="I38" s="5">
        <v>7978</v>
      </c>
    </row>
    <row r="39" spans="1:9" ht="20.100000000000001" customHeight="1" x14ac:dyDescent="0.25">
      <c r="A39" s="147"/>
      <c r="B39" s="156" t="s">
        <v>202</v>
      </c>
      <c r="C39" s="163" t="s">
        <v>43</v>
      </c>
      <c r="D39" s="189"/>
      <c r="E39" s="189"/>
      <c r="F39" s="190"/>
      <c r="G39" s="3" t="s">
        <v>44</v>
      </c>
      <c r="H39" s="3" t="s">
        <v>415</v>
      </c>
      <c r="I39" s="5">
        <v>17</v>
      </c>
    </row>
    <row r="40" spans="1:9" ht="20.100000000000001" customHeight="1" x14ac:dyDescent="0.25">
      <c r="A40" s="147"/>
      <c r="B40" s="183"/>
      <c r="C40" s="163" t="s">
        <v>40</v>
      </c>
      <c r="D40" s="189"/>
      <c r="E40" s="189"/>
      <c r="F40" s="190"/>
      <c r="G40" s="3" t="s">
        <v>41</v>
      </c>
      <c r="H40" s="3" t="s">
        <v>415</v>
      </c>
      <c r="I40" s="5">
        <v>404</v>
      </c>
    </row>
    <row r="41" spans="1:9" ht="20.100000000000001" customHeight="1" x14ac:dyDescent="0.25">
      <c r="A41" s="147"/>
      <c r="B41" s="183"/>
      <c r="C41" s="163" t="s">
        <v>37</v>
      </c>
      <c r="D41" s="189"/>
      <c r="E41" s="189"/>
      <c r="F41" s="190"/>
      <c r="G41" s="3" t="s">
        <v>38</v>
      </c>
      <c r="H41" s="3" t="s">
        <v>415</v>
      </c>
      <c r="I41" s="5">
        <v>27613</v>
      </c>
    </row>
    <row r="42" spans="1:9" ht="20.100000000000001" customHeight="1" x14ac:dyDescent="0.25">
      <c r="A42" s="147"/>
      <c r="B42" s="156" t="s">
        <v>146</v>
      </c>
      <c r="C42" s="163" t="s">
        <v>43</v>
      </c>
      <c r="D42" s="189"/>
      <c r="E42" s="189"/>
      <c r="F42" s="190"/>
      <c r="G42" s="3" t="s">
        <v>44</v>
      </c>
      <c r="H42" s="3" t="s">
        <v>415</v>
      </c>
      <c r="I42" s="5">
        <v>22</v>
      </c>
    </row>
    <row r="43" spans="1:9" ht="20.100000000000001" customHeight="1" x14ac:dyDescent="0.25">
      <c r="A43" s="147"/>
      <c r="B43" s="183"/>
      <c r="C43" s="163" t="s">
        <v>40</v>
      </c>
      <c r="D43" s="189"/>
      <c r="E43" s="189"/>
      <c r="F43" s="190"/>
      <c r="G43" s="3" t="s">
        <v>41</v>
      </c>
      <c r="H43" s="3" t="s">
        <v>415</v>
      </c>
      <c r="I43" s="5">
        <v>608</v>
      </c>
    </row>
    <row r="44" spans="1:9" ht="20.100000000000001" customHeight="1" x14ac:dyDescent="0.25">
      <c r="A44" s="147"/>
      <c r="B44" s="183"/>
      <c r="C44" s="163" t="s">
        <v>37</v>
      </c>
      <c r="D44" s="189"/>
      <c r="E44" s="189"/>
      <c r="F44" s="190"/>
      <c r="G44" s="3" t="s">
        <v>38</v>
      </c>
      <c r="H44" s="3" t="s">
        <v>415</v>
      </c>
      <c r="I44" s="5">
        <v>47493</v>
      </c>
    </row>
    <row r="45" spans="1:9" ht="20.100000000000001" customHeight="1" x14ac:dyDescent="0.25">
      <c r="A45" s="147"/>
      <c r="B45" s="156" t="s">
        <v>50</v>
      </c>
      <c r="C45" s="163" t="s">
        <v>43</v>
      </c>
      <c r="D45" s="189"/>
      <c r="E45" s="189"/>
      <c r="F45" s="190"/>
      <c r="G45" s="3" t="s">
        <v>44</v>
      </c>
      <c r="H45" s="3" t="s">
        <v>415</v>
      </c>
      <c r="I45" s="5">
        <v>25</v>
      </c>
    </row>
    <row r="46" spans="1:9" ht="20.100000000000001" customHeight="1" x14ac:dyDescent="0.25">
      <c r="A46" s="147"/>
      <c r="B46" s="183"/>
      <c r="C46" s="163" t="s">
        <v>40</v>
      </c>
      <c r="D46" s="189"/>
      <c r="E46" s="189"/>
      <c r="F46" s="190"/>
      <c r="G46" s="3" t="s">
        <v>41</v>
      </c>
      <c r="H46" s="3" t="s">
        <v>415</v>
      </c>
      <c r="I46" s="5">
        <v>608</v>
      </c>
    </row>
    <row r="47" spans="1:9" ht="20.100000000000001" customHeight="1" x14ac:dyDescent="0.25">
      <c r="A47" s="147"/>
      <c r="B47" s="183"/>
      <c r="C47" s="163" t="s">
        <v>37</v>
      </c>
      <c r="D47" s="189"/>
      <c r="E47" s="189"/>
      <c r="F47" s="190"/>
      <c r="G47" s="3" t="s">
        <v>38</v>
      </c>
      <c r="H47" s="3" t="s">
        <v>415</v>
      </c>
      <c r="I47" s="5">
        <v>45505</v>
      </c>
    </row>
    <row r="48" spans="1:9" ht="20.100000000000001" customHeight="1" x14ac:dyDescent="0.25">
      <c r="A48" s="147"/>
      <c r="B48" s="156" t="s">
        <v>247</v>
      </c>
      <c r="C48" s="163" t="s">
        <v>43</v>
      </c>
      <c r="D48" s="189"/>
      <c r="E48" s="189"/>
      <c r="F48" s="190"/>
      <c r="G48" s="3" t="s">
        <v>44</v>
      </c>
      <c r="H48" s="3" t="s">
        <v>415</v>
      </c>
      <c r="I48" s="5">
        <v>36</v>
      </c>
    </row>
    <row r="49" spans="1:9" ht="20.100000000000001" customHeight="1" x14ac:dyDescent="0.25">
      <c r="A49" s="147"/>
      <c r="B49" s="183"/>
      <c r="C49" s="163" t="s">
        <v>40</v>
      </c>
      <c r="D49" s="189"/>
      <c r="E49" s="189"/>
      <c r="F49" s="190"/>
      <c r="G49" s="3" t="s">
        <v>41</v>
      </c>
      <c r="H49" s="3" t="s">
        <v>415</v>
      </c>
      <c r="I49" s="5">
        <v>842</v>
      </c>
    </row>
    <row r="50" spans="1:9" ht="20.100000000000001" customHeight="1" x14ac:dyDescent="0.25">
      <c r="A50" s="147"/>
      <c r="B50" s="183"/>
      <c r="C50" s="163" t="s">
        <v>37</v>
      </c>
      <c r="D50" s="189"/>
      <c r="E50" s="189"/>
      <c r="F50" s="190"/>
      <c r="G50" s="3" t="s">
        <v>38</v>
      </c>
      <c r="H50" s="3" t="s">
        <v>415</v>
      </c>
      <c r="I50" s="5">
        <v>59011</v>
      </c>
    </row>
    <row r="51" spans="1:9" ht="20.100000000000001" customHeight="1" x14ac:dyDescent="0.25">
      <c r="A51" s="147"/>
      <c r="B51" s="156" t="s">
        <v>214</v>
      </c>
      <c r="C51" s="163" t="s">
        <v>43</v>
      </c>
      <c r="D51" s="189"/>
      <c r="E51" s="189"/>
      <c r="F51" s="190"/>
      <c r="G51" s="3" t="s">
        <v>44</v>
      </c>
      <c r="H51" s="3" t="s">
        <v>415</v>
      </c>
      <c r="I51" s="5">
        <v>39</v>
      </c>
    </row>
    <row r="52" spans="1:9" ht="20.100000000000001" customHeight="1" x14ac:dyDescent="0.25">
      <c r="A52" s="147"/>
      <c r="B52" s="183"/>
      <c r="C52" s="163" t="s">
        <v>40</v>
      </c>
      <c r="D52" s="189"/>
      <c r="E52" s="189"/>
      <c r="F52" s="190"/>
      <c r="G52" s="3" t="s">
        <v>41</v>
      </c>
      <c r="H52" s="3" t="s">
        <v>415</v>
      </c>
      <c r="I52" s="5">
        <v>1006</v>
      </c>
    </row>
    <row r="53" spans="1:9" ht="20.100000000000001" customHeight="1" x14ac:dyDescent="0.25">
      <c r="A53" s="147"/>
      <c r="B53" s="183"/>
      <c r="C53" s="163" t="s">
        <v>37</v>
      </c>
      <c r="D53" s="189"/>
      <c r="E53" s="189"/>
      <c r="F53" s="190"/>
      <c r="G53" s="3" t="s">
        <v>38</v>
      </c>
      <c r="H53" s="3" t="s">
        <v>415</v>
      </c>
      <c r="I53" s="5">
        <v>84391</v>
      </c>
    </row>
    <row r="54" spans="1:9" ht="20.100000000000001" customHeight="1" x14ac:dyDescent="0.25">
      <c r="A54" s="147"/>
      <c r="B54" s="156" t="s">
        <v>155</v>
      </c>
      <c r="C54" s="163" t="s">
        <v>43</v>
      </c>
      <c r="D54" s="189"/>
      <c r="E54" s="189"/>
      <c r="F54" s="190"/>
      <c r="G54" s="3" t="s">
        <v>44</v>
      </c>
      <c r="H54" s="3" t="s">
        <v>415</v>
      </c>
      <c r="I54" s="5">
        <v>25</v>
      </c>
    </row>
    <row r="55" spans="1:9" ht="20.100000000000001" customHeight="1" x14ac:dyDescent="0.25">
      <c r="A55" s="147"/>
      <c r="B55" s="183"/>
      <c r="C55" s="163" t="s">
        <v>40</v>
      </c>
      <c r="D55" s="189"/>
      <c r="E55" s="189"/>
      <c r="F55" s="190"/>
      <c r="G55" s="3" t="s">
        <v>41</v>
      </c>
      <c r="H55" s="3" t="s">
        <v>415</v>
      </c>
      <c r="I55" s="5">
        <v>597</v>
      </c>
    </row>
    <row r="56" spans="1:9" ht="20.100000000000001" customHeight="1" x14ac:dyDescent="0.25">
      <c r="A56" s="147"/>
      <c r="B56" s="183"/>
      <c r="C56" s="163" t="s">
        <v>37</v>
      </c>
      <c r="D56" s="189"/>
      <c r="E56" s="189"/>
      <c r="F56" s="190"/>
      <c r="G56" s="3" t="s">
        <v>38</v>
      </c>
      <c r="H56" s="3" t="s">
        <v>415</v>
      </c>
      <c r="I56" s="5">
        <v>60928</v>
      </c>
    </row>
    <row r="57" spans="1:9" ht="20.100000000000001" customHeight="1" x14ac:dyDescent="0.25">
      <c r="A57" s="147"/>
      <c r="B57" s="156" t="s">
        <v>169</v>
      </c>
      <c r="C57" s="163" t="s">
        <v>43</v>
      </c>
      <c r="D57" s="189"/>
      <c r="E57" s="189"/>
      <c r="F57" s="190"/>
      <c r="G57" s="3" t="s">
        <v>44</v>
      </c>
      <c r="H57" s="3" t="s">
        <v>415</v>
      </c>
      <c r="I57" s="5">
        <v>42</v>
      </c>
    </row>
    <row r="58" spans="1:9" ht="20.100000000000001" customHeight="1" x14ac:dyDescent="0.25">
      <c r="A58" s="147"/>
      <c r="B58" s="183"/>
      <c r="C58" s="163" t="s">
        <v>40</v>
      </c>
      <c r="D58" s="189"/>
      <c r="E58" s="189"/>
      <c r="F58" s="190"/>
      <c r="G58" s="3" t="s">
        <v>41</v>
      </c>
      <c r="H58" s="3" t="s">
        <v>415</v>
      </c>
      <c r="I58" s="5">
        <v>934</v>
      </c>
    </row>
    <row r="59" spans="1:9" ht="20.100000000000001" customHeight="1" x14ac:dyDescent="0.25">
      <c r="A59" s="147"/>
      <c r="B59" s="183"/>
      <c r="C59" s="163" t="s">
        <v>37</v>
      </c>
      <c r="D59" s="189"/>
      <c r="E59" s="189"/>
      <c r="F59" s="190"/>
      <c r="G59" s="3" t="s">
        <v>38</v>
      </c>
      <c r="H59" s="3" t="s">
        <v>415</v>
      </c>
      <c r="I59" s="5">
        <v>97807</v>
      </c>
    </row>
    <row r="60" spans="1:9" ht="20.100000000000001" customHeight="1" x14ac:dyDescent="0.25">
      <c r="A60" s="147"/>
      <c r="B60" s="156" t="s">
        <v>246</v>
      </c>
      <c r="C60" s="163" t="s">
        <v>43</v>
      </c>
      <c r="D60" s="189"/>
      <c r="E60" s="189"/>
      <c r="F60" s="190"/>
      <c r="G60" s="3" t="s">
        <v>44</v>
      </c>
      <c r="H60" s="3" t="s">
        <v>415</v>
      </c>
      <c r="I60" s="5">
        <v>36</v>
      </c>
    </row>
    <row r="61" spans="1:9" ht="20.100000000000001" customHeight="1" x14ac:dyDescent="0.25">
      <c r="A61" s="147"/>
      <c r="B61" s="183"/>
      <c r="C61" s="163" t="s">
        <v>40</v>
      </c>
      <c r="D61" s="189"/>
      <c r="E61" s="189"/>
      <c r="F61" s="190"/>
      <c r="G61" s="3" t="s">
        <v>41</v>
      </c>
      <c r="H61" s="3" t="s">
        <v>415</v>
      </c>
      <c r="I61" s="5">
        <v>737</v>
      </c>
    </row>
    <row r="62" spans="1:9" ht="20.100000000000001" customHeight="1" x14ac:dyDescent="0.25">
      <c r="A62" s="147"/>
      <c r="B62" s="183"/>
      <c r="C62" s="163" t="s">
        <v>37</v>
      </c>
      <c r="D62" s="189"/>
      <c r="E62" s="189"/>
      <c r="F62" s="190"/>
      <c r="G62" s="3" t="s">
        <v>38</v>
      </c>
      <c r="H62" s="3" t="s">
        <v>415</v>
      </c>
      <c r="I62" s="5">
        <v>53191</v>
      </c>
    </row>
    <row r="63" spans="1:9" ht="20.100000000000001" customHeight="1" x14ac:dyDescent="0.25">
      <c r="A63" s="147"/>
      <c r="B63" s="156" t="s">
        <v>248</v>
      </c>
      <c r="C63" s="163" t="s">
        <v>43</v>
      </c>
      <c r="D63" s="189"/>
      <c r="E63" s="189"/>
      <c r="F63" s="190"/>
      <c r="G63" s="3" t="s">
        <v>44</v>
      </c>
      <c r="H63" s="3" t="s">
        <v>415</v>
      </c>
      <c r="I63" s="5">
        <v>25</v>
      </c>
    </row>
    <row r="64" spans="1:9" ht="20.100000000000001" customHeight="1" x14ac:dyDescent="0.25">
      <c r="A64" s="147"/>
      <c r="B64" s="183"/>
      <c r="C64" s="163" t="s">
        <v>40</v>
      </c>
      <c r="D64" s="189"/>
      <c r="E64" s="189"/>
      <c r="F64" s="190"/>
      <c r="G64" s="3" t="s">
        <v>41</v>
      </c>
      <c r="H64" s="3" t="s">
        <v>415</v>
      </c>
      <c r="I64" s="5">
        <v>343</v>
      </c>
    </row>
    <row r="65" spans="1:9" ht="20.100000000000001" customHeight="1" x14ac:dyDescent="0.25">
      <c r="A65" s="147"/>
      <c r="B65" s="183"/>
      <c r="C65" s="163" t="s">
        <v>37</v>
      </c>
      <c r="D65" s="189"/>
      <c r="E65" s="189"/>
      <c r="F65" s="190"/>
      <c r="G65" s="3" t="s">
        <v>38</v>
      </c>
      <c r="H65" s="3" t="s">
        <v>415</v>
      </c>
      <c r="I65" s="5">
        <v>17363</v>
      </c>
    </row>
    <row r="66" spans="1:9" ht="20.100000000000001" customHeight="1" x14ac:dyDescent="0.25">
      <c r="A66" s="147"/>
      <c r="B66" s="156" t="s">
        <v>157</v>
      </c>
      <c r="C66" s="163" t="s">
        <v>43</v>
      </c>
      <c r="D66" s="189"/>
      <c r="E66" s="189"/>
      <c r="F66" s="190"/>
      <c r="G66" s="3" t="s">
        <v>44</v>
      </c>
      <c r="H66" s="3" t="s">
        <v>415</v>
      </c>
      <c r="I66" s="5">
        <v>29</v>
      </c>
    </row>
    <row r="67" spans="1:9" ht="20.100000000000001" customHeight="1" x14ac:dyDescent="0.25">
      <c r="A67" s="147"/>
      <c r="B67" s="158"/>
      <c r="C67" s="163" t="s">
        <v>40</v>
      </c>
      <c r="D67" s="189"/>
      <c r="E67" s="189"/>
      <c r="F67" s="190"/>
      <c r="G67" s="3" t="s">
        <v>41</v>
      </c>
      <c r="H67" s="3" t="s">
        <v>415</v>
      </c>
      <c r="I67" s="5">
        <v>376</v>
      </c>
    </row>
    <row r="68" spans="1:9" ht="20.100000000000001" customHeight="1" x14ac:dyDescent="0.25">
      <c r="A68" s="147"/>
      <c r="B68" s="157"/>
      <c r="C68" s="88" t="s">
        <v>37</v>
      </c>
      <c r="D68" s="89"/>
      <c r="E68" s="89"/>
      <c r="F68" s="90"/>
      <c r="G68" s="3" t="s">
        <v>38</v>
      </c>
      <c r="H68" s="3" t="s">
        <v>415</v>
      </c>
      <c r="I68" s="5">
        <v>22924</v>
      </c>
    </row>
    <row r="69" spans="1:9" ht="20.100000000000001" customHeight="1" x14ac:dyDescent="0.25">
      <c r="A69" s="147"/>
      <c r="B69" s="156" t="s">
        <v>55</v>
      </c>
      <c r="C69" s="163" t="s">
        <v>43</v>
      </c>
      <c r="D69" s="189"/>
      <c r="E69" s="189"/>
      <c r="F69" s="190"/>
      <c r="G69" s="3" t="s">
        <v>44</v>
      </c>
      <c r="H69" s="3" t="s">
        <v>415</v>
      </c>
      <c r="I69" s="5">
        <v>32</v>
      </c>
    </row>
    <row r="70" spans="1:9" ht="20.100000000000001" customHeight="1" x14ac:dyDescent="0.25">
      <c r="A70" s="147"/>
      <c r="B70" s="183"/>
      <c r="C70" s="163" t="s">
        <v>40</v>
      </c>
      <c r="D70" s="189"/>
      <c r="E70" s="189"/>
      <c r="F70" s="190"/>
      <c r="G70" s="3" t="s">
        <v>41</v>
      </c>
      <c r="H70" s="3" t="s">
        <v>415</v>
      </c>
      <c r="I70" s="5">
        <v>496</v>
      </c>
    </row>
    <row r="71" spans="1:9" ht="20.100000000000001" customHeight="1" x14ac:dyDescent="0.25">
      <c r="A71" s="147"/>
      <c r="B71" s="183"/>
      <c r="C71" s="163" t="s">
        <v>37</v>
      </c>
      <c r="D71" s="189"/>
      <c r="E71" s="189"/>
      <c r="F71" s="190"/>
      <c r="G71" s="3" t="s">
        <v>38</v>
      </c>
      <c r="H71" s="3" t="s">
        <v>415</v>
      </c>
      <c r="I71" s="5">
        <v>26851</v>
      </c>
    </row>
    <row r="72" spans="1:9" ht="20.100000000000001" customHeight="1" x14ac:dyDescent="0.25">
      <c r="A72" s="149"/>
      <c r="B72" s="156" t="s">
        <v>39</v>
      </c>
      <c r="C72" s="163" t="s">
        <v>43</v>
      </c>
      <c r="D72" s="189"/>
      <c r="E72" s="189"/>
      <c r="F72" s="190"/>
      <c r="G72" s="3" t="s">
        <v>44</v>
      </c>
      <c r="H72" s="3" t="s">
        <v>415</v>
      </c>
      <c r="I72" s="5">
        <v>21</v>
      </c>
    </row>
    <row r="73" spans="1:9" ht="20.100000000000001" customHeight="1" x14ac:dyDescent="0.25">
      <c r="A73" s="145" t="s">
        <v>35</v>
      </c>
      <c r="B73" s="158"/>
      <c r="C73" s="163" t="s">
        <v>40</v>
      </c>
      <c r="D73" s="189"/>
      <c r="E73" s="189"/>
      <c r="F73" s="190"/>
      <c r="G73" s="3" t="s">
        <v>41</v>
      </c>
      <c r="H73" s="3" t="s">
        <v>415</v>
      </c>
      <c r="I73" s="5">
        <v>412</v>
      </c>
    </row>
    <row r="74" spans="1:9" ht="20.100000000000001" customHeight="1" x14ac:dyDescent="0.25">
      <c r="A74" s="147"/>
      <c r="B74" s="157"/>
      <c r="C74" s="163" t="s">
        <v>37</v>
      </c>
      <c r="D74" s="189"/>
      <c r="E74" s="189"/>
      <c r="F74" s="190"/>
      <c r="G74" s="3" t="s">
        <v>38</v>
      </c>
      <c r="H74" s="3" t="s">
        <v>415</v>
      </c>
      <c r="I74" s="5">
        <v>28835</v>
      </c>
    </row>
    <row r="75" spans="1:9" ht="20.100000000000001" customHeight="1" x14ac:dyDescent="0.25">
      <c r="A75" s="147"/>
      <c r="B75" s="156" t="s">
        <v>147</v>
      </c>
      <c r="C75" s="163" t="s">
        <v>43</v>
      </c>
      <c r="D75" s="189"/>
      <c r="E75" s="189"/>
      <c r="F75" s="190"/>
      <c r="G75" s="3" t="s">
        <v>44</v>
      </c>
      <c r="H75" s="3" t="s">
        <v>415</v>
      </c>
      <c r="I75" s="5">
        <v>14</v>
      </c>
    </row>
    <row r="76" spans="1:9" ht="20.100000000000001" customHeight="1" x14ac:dyDescent="0.25">
      <c r="A76" s="147"/>
      <c r="B76" s="183"/>
      <c r="C76" s="163" t="s">
        <v>40</v>
      </c>
      <c r="D76" s="189"/>
      <c r="E76" s="189"/>
      <c r="F76" s="190"/>
      <c r="G76" s="3" t="s">
        <v>41</v>
      </c>
      <c r="H76" s="3" t="s">
        <v>415</v>
      </c>
      <c r="I76" s="5">
        <v>342</v>
      </c>
    </row>
    <row r="77" spans="1:9" ht="20.100000000000001" customHeight="1" x14ac:dyDescent="0.25">
      <c r="A77" s="147"/>
      <c r="B77" s="183"/>
      <c r="C77" s="163" t="s">
        <v>37</v>
      </c>
      <c r="D77" s="189"/>
      <c r="E77" s="189"/>
      <c r="F77" s="190"/>
      <c r="G77" s="3" t="s">
        <v>38</v>
      </c>
      <c r="H77" s="3" t="s">
        <v>415</v>
      </c>
      <c r="I77" s="5">
        <v>17506</v>
      </c>
    </row>
    <row r="78" spans="1:9" ht="20.100000000000001" customHeight="1" x14ac:dyDescent="0.25">
      <c r="A78" s="147"/>
      <c r="B78" s="156" t="s">
        <v>57</v>
      </c>
      <c r="C78" s="163" t="s">
        <v>43</v>
      </c>
      <c r="D78" s="189"/>
      <c r="E78" s="189"/>
      <c r="F78" s="190"/>
      <c r="G78" s="3" t="s">
        <v>44</v>
      </c>
      <c r="H78" s="3" t="s">
        <v>415</v>
      </c>
      <c r="I78" s="5">
        <v>18</v>
      </c>
    </row>
    <row r="79" spans="1:9" ht="20.100000000000001" customHeight="1" x14ac:dyDescent="0.25">
      <c r="A79" s="147"/>
      <c r="B79" s="183"/>
      <c r="C79" s="163" t="s">
        <v>40</v>
      </c>
      <c r="D79" s="189"/>
      <c r="E79" s="189"/>
      <c r="F79" s="190"/>
      <c r="G79" s="3" t="s">
        <v>41</v>
      </c>
      <c r="H79" s="3" t="s">
        <v>415</v>
      </c>
      <c r="I79" s="5">
        <v>263</v>
      </c>
    </row>
    <row r="80" spans="1:9" ht="20.100000000000001" customHeight="1" x14ac:dyDescent="0.25">
      <c r="A80" s="147"/>
      <c r="B80" s="183"/>
      <c r="C80" s="163" t="s">
        <v>37</v>
      </c>
      <c r="D80" s="189"/>
      <c r="E80" s="189"/>
      <c r="F80" s="190"/>
      <c r="G80" s="3" t="s">
        <v>38</v>
      </c>
      <c r="H80" s="3" t="s">
        <v>415</v>
      </c>
      <c r="I80" s="5">
        <v>15977</v>
      </c>
    </row>
    <row r="81" spans="1:9" ht="20.100000000000001" customHeight="1" x14ac:dyDescent="0.25">
      <c r="A81" s="147"/>
      <c r="B81" s="156" t="s">
        <v>160</v>
      </c>
      <c r="C81" s="163" t="s">
        <v>43</v>
      </c>
      <c r="D81" s="189"/>
      <c r="E81" s="189"/>
      <c r="F81" s="190"/>
      <c r="G81" s="3" t="s">
        <v>44</v>
      </c>
      <c r="H81" s="3" t="s">
        <v>415</v>
      </c>
      <c r="I81" s="5">
        <v>16</v>
      </c>
    </row>
    <row r="82" spans="1:9" ht="20.100000000000001" customHeight="1" x14ac:dyDescent="0.25">
      <c r="A82" s="147"/>
      <c r="B82" s="183"/>
      <c r="C82" s="163" t="s">
        <v>40</v>
      </c>
      <c r="D82" s="189"/>
      <c r="E82" s="189"/>
      <c r="F82" s="190"/>
      <c r="G82" s="3" t="s">
        <v>41</v>
      </c>
      <c r="H82" s="3" t="s">
        <v>415</v>
      </c>
      <c r="I82" s="5">
        <v>280</v>
      </c>
    </row>
    <row r="83" spans="1:9" ht="20.100000000000001" customHeight="1" x14ac:dyDescent="0.25">
      <c r="A83" s="147"/>
      <c r="B83" s="183"/>
      <c r="C83" s="163" t="s">
        <v>37</v>
      </c>
      <c r="D83" s="189"/>
      <c r="E83" s="189"/>
      <c r="F83" s="190"/>
      <c r="G83" s="3" t="s">
        <v>38</v>
      </c>
      <c r="H83" s="3" t="s">
        <v>415</v>
      </c>
      <c r="I83" s="5">
        <v>19259</v>
      </c>
    </row>
    <row r="84" spans="1:9" ht="20.100000000000001" customHeight="1" x14ac:dyDescent="0.25">
      <c r="A84" s="147"/>
      <c r="B84" s="156" t="s">
        <v>58</v>
      </c>
      <c r="C84" s="163" t="s">
        <v>43</v>
      </c>
      <c r="D84" s="189"/>
      <c r="E84" s="189"/>
      <c r="F84" s="190"/>
      <c r="G84" s="3" t="s">
        <v>44</v>
      </c>
      <c r="H84" s="3" t="s">
        <v>415</v>
      </c>
      <c r="I84" s="5">
        <v>16</v>
      </c>
    </row>
    <row r="85" spans="1:9" ht="20.100000000000001" customHeight="1" x14ac:dyDescent="0.25">
      <c r="A85" s="147"/>
      <c r="B85" s="183"/>
      <c r="C85" s="163" t="s">
        <v>40</v>
      </c>
      <c r="D85" s="189"/>
      <c r="E85" s="189"/>
      <c r="F85" s="190"/>
      <c r="G85" s="3" t="s">
        <v>41</v>
      </c>
      <c r="H85" s="3" t="s">
        <v>415</v>
      </c>
      <c r="I85" s="5">
        <v>321</v>
      </c>
    </row>
    <row r="86" spans="1:9" ht="20.100000000000001" customHeight="1" x14ac:dyDescent="0.25">
      <c r="A86" s="147"/>
      <c r="B86" s="183"/>
      <c r="C86" s="163" t="s">
        <v>37</v>
      </c>
      <c r="D86" s="189"/>
      <c r="E86" s="189"/>
      <c r="F86" s="190"/>
      <c r="G86" s="3" t="s">
        <v>38</v>
      </c>
      <c r="H86" s="3" t="s">
        <v>415</v>
      </c>
      <c r="I86" s="5">
        <v>35955</v>
      </c>
    </row>
    <row r="87" spans="1:9" ht="20.100000000000001" customHeight="1" x14ac:dyDescent="0.25">
      <c r="A87" s="147"/>
      <c r="B87" s="156" t="s">
        <v>238</v>
      </c>
      <c r="C87" s="163" t="s">
        <v>43</v>
      </c>
      <c r="D87" s="189"/>
      <c r="E87" s="189"/>
      <c r="F87" s="190"/>
      <c r="G87" s="3" t="s">
        <v>44</v>
      </c>
      <c r="H87" s="3" t="s">
        <v>415</v>
      </c>
      <c r="I87" s="5">
        <v>15</v>
      </c>
    </row>
    <row r="88" spans="1:9" ht="20.100000000000001" customHeight="1" x14ac:dyDescent="0.25">
      <c r="A88" s="147"/>
      <c r="B88" s="183"/>
      <c r="C88" s="163" t="s">
        <v>40</v>
      </c>
      <c r="D88" s="189"/>
      <c r="E88" s="189"/>
      <c r="F88" s="190"/>
      <c r="G88" s="3" t="s">
        <v>41</v>
      </c>
      <c r="H88" s="3" t="s">
        <v>415</v>
      </c>
      <c r="I88" s="5">
        <v>358</v>
      </c>
    </row>
    <row r="89" spans="1:9" ht="20.100000000000001" customHeight="1" x14ac:dyDescent="0.25">
      <c r="A89" s="147"/>
      <c r="B89" s="183"/>
      <c r="C89" s="163" t="s">
        <v>37</v>
      </c>
      <c r="D89" s="189"/>
      <c r="E89" s="189"/>
      <c r="F89" s="190"/>
      <c r="G89" s="3" t="s">
        <v>38</v>
      </c>
      <c r="H89" s="3" t="s">
        <v>415</v>
      </c>
      <c r="I89" s="5">
        <v>29107</v>
      </c>
    </row>
    <row r="90" spans="1:9" ht="20.100000000000001" customHeight="1" x14ac:dyDescent="0.25">
      <c r="A90" s="147"/>
      <c r="B90" s="156" t="s">
        <v>305</v>
      </c>
      <c r="C90" s="163" t="s">
        <v>43</v>
      </c>
      <c r="D90" s="189"/>
      <c r="E90" s="189"/>
      <c r="F90" s="190"/>
      <c r="G90" s="3" t="s">
        <v>44</v>
      </c>
      <c r="H90" s="3" t="s">
        <v>415</v>
      </c>
      <c r="I90" s="5">
        <v>13</v>
      </c>
    </row>
    <row r="91" spans="1:9" ht="20.100000000000001" customHeight="1" x14ac:dyDescent="0.25">
      <c r="A91" s="147"/>
      <c r="B91" s="183"/>
      <c r="C91" s="163" t="s">
        <v>40</v>
      </c>
      <c r="D91" s="189"/>
      <c r="E91" s="189"/>
      <c r="F91" s="190"/>
      <c r="G91" s="3" t="s">
        <v>41</v>
      </c>
      <c r="H91" s="3" t="s">
        <v>415</v>
      </c>
      <c r="I91" s="5">
        <v>174</v>
      </c>
    </row>
    <row r="92" spans="1:9" ht="20.100000000000001" customHeight="1" x14ac:dyDescent="0.25">
      <c r="A92" s="147"/>
      <c r="B92" s="183"/>
      <c r="C92" s="163" t="s">
        <v>37</v>
      </c>
      <c r="D92" s="189"/>
      <c r="E92" s="189"/>
      <c r="F92" s="190"/>
      <c r="G92" s="3" t="s">
        <v>38</v>
      </c>
      <c r="H92" s="3" t="s">
        <v>415</v>
      </c>
      <c r="I92" s="5">
        <v>7542</v>
      </c>
    </row>
    <row r="93" spans="1:9" ht="20.100000000000001" customHeight="1" x14ac:dyDescent="0.25">
      <c r="A93" s="147"/>
      <c r="B93" s="156" t="s">
        <v>59</v>
      </c>
      <c r="C93" s="163" t="s">
        <v>43</v>
      </c>
      <c r="D93" s="189"/>
      <c r="E93" s="189"/>
      <c r="F93" s="190"/>
      <c r="G93" s="3" t="s">
        <v>44</v>
      </c>
      <c r="H93" s="3" t="s">
        <v>415</v>
      </c>
      <c r="I93" s="5">
        <v>10</v>
      </c>
    </row>
    <row r="94" spans="1:9" ht="20.100000000000001" customHeight="1" x14ac:dyDescent="0.25">
      <c r="A94" s="147"/>
      <c r="B94" s="183"/>
      <c r="C94" s="163" t="s">
        <v>40</v>
      </c>
      <c r="D94" s="189"/>
      <c r="E94" s="189"/>
      <c r="F94" s="190"/>
      <c r="G94" s="3" t="s">
        <v>41</v>
      </c>
      <c r="H94" s="3" t="s">
        <v>415</v>
      </c>
      <c r="I94" s="5">
        <v>109</v>
      </c>
    </row>
    <row r="95" spans="1:9" ht="20.100000000000001" customHeight="1" x14ac:dyDescent="0.25">
      <c r="A95" s="147"/>
      <c r="B95" s="183"/>
      <c r="C95" s="163" t="s">
        <v>37</v>
      </c>
      <c r="D95" s="189"/>
      <c r="E95" s="189"/>
      <c r="F95" s="190"/>
      <c r="G95" s="3" t="s">
        <v>38</v>
      </c>
      <c r="H95" s="3" t="s">
        <v>415</v>
      </c>
      <c r="I95" s="5">
        <v>4899</v>
      </c>
    </row>
    <row r="96" spans="1:9" ht="20.100000000000001" customHeight="1" x14ac:dyDescent="0.25">
      <c r="A96" s="147"/>
      <c r="B96" s="156" t="s">
        <v>173</v>
      </c>
      <c r="C96" s="163" t="s">
        <v>43</v>
      </c>
      <c r="D96" s="189"/>
      <c r="E96" s="189"/>
      <c r="F96" s="190"/>
      <c r="G96" s="3" t="s">
        <v>44</v>
      </c>
      <c r="H96" s="3" t="s">
        <v>415</v>
      </c>
      <c r="I96" s="5">
        <v>11</v>
      </c>
    </row>
    <row r="97" spans="1:9" ht="20.100000000000001" customHeight="1" x14ac:dyDescent="0.25">
      <c r="A97" s="147"/>
      <c r="B97" s="183"/>
      <c r="C97" s="163" t="s">
        <v>40</v>
      </c>
      <c r="D97" s="189"/>
      <c r="E97" s="189"/>
      <c r="F97" s="190"/>
      <c r="G97" s="3" t="s">
        <v>41</v>
      </c>
      <c r="H97" s="3" t="s">
        <v>415</v>
      </c>
      <c r="I97" s="5">
        <v>187</v>
      </c>
    </row>
    <row r="98" spans="1:9" ht="20.100000000000001" customHeight="1" x14ac:dyDescent="0.25">
      <c r="A98" s="147"/>
      <c r="B98" s="183"/>
      <c r="C98" s="163" t="s">
        <v>37</v>
      </c>
      <c r="D98" s="189"/>
      <c r="E98" s="189"/>
      <c r="F98" s="190"/>
      <c r="G98" s="3" t="s">
        <v>38</v>
      </c>
      <c r="H98" s="3" t="s">
        <v>415</v>
      </c>
      <c r="I98" s="5">
        <v>9616</v>
      </c>
    </row>
    <row r="99" spans="1:9" ht="20.100000000000001" customHeight="1" x14ac:dyDescent="0.25">
      <c r="A99" s="147"/>
      <c r="B99" s="156" t="s">
        <v>231</v>
      </c>
      <c r="C99" s="163" t="s">
        <v>43</v>
      </c>
      <c r="D99" s="189"/>
      <c r="E99" s="189"/>
      <c r="F99" s="190"/>
      <c r="G99" s="3" t="s">
        <v>44</v>
      </c>
      <c r="H99" s="3" t="s">
        <v>415</v>
      </c>
      <c r="I99" s="5">
        <v>12</v>
      </c>
    </row>
    <row r="100" spans="1:9" ht="20.100000000000001" customHeight="1" x14ac:dyDescent="0.25">
      <c r="A100" s="147"/>
      <c r="B100" s="183"/>
      <c r="C100" s="163" t="s">
        <v>40</v>
      </c>
      <c r="D100" s="189"/>
      <c r="E100" s="189"/>
      <c r="F100" s="190"/>
      <c r="G100" s="3" t="s">
        <v>41</v>
      </c>
      <c r="H100" s="3" t="s">
        <v>415</v>
      </c>
      <c r="I100" s="5">
        <v>110</v>
      </c>
    </row>
    <row r="101" spans="1:9" ht="20.100000000000001" customHeight="1" x14ac:dyDescent="0.25">
      <c r="A101" s="147"/>
      <c r="B101" s="183"/>
      <c r="C101" s="163" t="s">
        <v>37</v>
      </c>
      <c r="D101" s="189"/>
      <c r="E101" s="189"/>
      <c r="F101" s="190"/>
      <c r="G101" s="3" t="s">
        <v>38</v>
      </c>
      <c r="H101" s="3" t="s">
        <v>415</v>
      </c>
      <c r="I101" s="5">
        <v>5451</v>
      </c>
    </row>
    <row r="102" spans="1:9" ht="20.100000000000001" customHeight="1" x14ac:dyDescent="0.25">
      <c r="A102" s="147"/>
      <c r="B102" s="156" t="s">
        <v>61</v>
      </c>
      <c r="C102" s="163" t="s">
        <v>43</v>
      </c>
      <c r="D102" s="189"/>
      <c r="E102" s="189"/>
      <c r="F102" s="190"/>
      <c r="G102" s="3" t="s">
        <v>44</v>
      </c>
      <c r="H102" s="3" t="s">
        <v>415</v>
      </c>
      <c r="I102" s="5">
        <v>16</v>
      </c>
    </row>
    <row r="103" spans="1:9" ht="20.100000000000001" customHeight="1" x14ac:dyDescent="0.25">
      <c r="A103" s="147"/>
      <c r="B103" s="158"/>
      <c r="C103" s="163" t="s">
        <v>40</v>
      </c>
      <c r="D103" s="189"/>
      <c r="E103" s="189"/>
      <c r="F103" s="190"/>
      <c r="G103" s="3" t="s">
        <v>41</v>
      </c>
      <c r="H103" s="3" t="s">
        <v>415</v>
      </c>
      <c r="I103" s="5">
        <v>281</v>
      </c>
    </row>
    <row r="104" spans="1:9" ht="20.100000000000001" customHeight="1" x14ac:dyDescent="0.25">
      <c r="A104" s="147"/>
      <c r="B104" s="157"/>
      <c r="C104" s="163" t="s">
        <v>37</v>
      </c>
      <c r="D104" s="189"/>
      <c r="E104" s="189"/>
      <c r="F104" s="190"/>
      <c r="G104" s="3" t="s">
        <v>38</v>
      </c>
      <c r="H104" s="3" t="s">
        <v>415</v>
      </c>
      <c r="I104" s="5">
        <v>23916</v>
      </c>
    </row>
    <row r="105" spans="1:9" ht="20.100000000000001" customHeight="1" x14ac:dyDescent="0.25">
      <c r="A105" s="147"/>
      <c r="B105" s="156" t="s">
        <v>164</v>
      </c>
      <c r="C105" s="163" t="s">
        <v>43</v>
      </c>
      <c r="D105" s="189"/>
      <c r="E105" s="189"/>
      <c r="F105" s="190"/>
      <c r="G105" s="3" t="s">
        <v>44</v>
      </c>
      <c r="H105" s="3" t="s">
        <v>415</v>
      </c>
      <c r="I105" s="5">
        <v>17</v>
      </c>
    </row>
    <row r="106" spans="1:9" ht="20.100000000000001" customHeight="1" x14ac:dyDescent="0.25">
      <c r="A106" s="147"/>
      <c r="B106" s="183"/>
      <c r="C106" s="163" t="s">
        <v>40</v>
      </c>
      <c r="D106" s="189"/>
      <c r="E106" s="189"/>
      <c r="F106" s="190"/>
      <c r="G106" s="3" t="s">
        <v>41</v>
      </c>
      <c r="H106" s="3" t="s">
        <v>415</v>
      </c>
      <c r="I106" s="5">
        <v>298</v>
      </c>
    </row>
    <row r="107" spans="1:9" ht="20.100000000000001" customHeight="1" x14ac:dyDescent="0.25">
      <c r="A107" s="147"/>
      <c r="B107" s="217"/>
      <c r="C107" s="163" t="s">
        <v>37</v>
      </c>
      <c r="D107" s="189"/>
      <c r="E107" s="189"/>
      <c r="F107" s="190"/>
      <c r="G107" s="3" t="s">
        <v>38</v>
      </c>
      <c r="H107" s="3" t="s">
        <v>415</v>
      </c>
      <c r="I107" s="5">
        <v>17450</v>
      </c>
    </row>
    <row r="108" spans="1:9" ht="20.100000000000001" customHeight="1" x14ac:dyDescent="0.25">
      <c r="A108" s="147"/>
      <c r="B108" s="156" t="s">
        <v>42</v>
      </c>
      <c r="C108" s="163" t="s">
        <v>43</v>
      </c>
      <c r="D108" s="189"/>
      <c r="E108" s="189"/>
      <c r="F108" s="190"/>
      <c r="G108" s="3" t="s">
        <v>44</v>
      </c>
      <c r="H108" s="3" t="s">
        <v>415</v>
      </c>
      <c r="I108" s="5">
        <v>16</v>
      </c>
    </row>
    <row r="109" spans="1:9" ht="20.100000000000001" customHeight="1" x14ac:dyDescent="0.25">
      <c r="A109" s="147"/>
      <c r="B109" s="183"/>
      <c r="C109" s="163" t="s">
        <v>40</v>
      </c>
      <c r="D109" s="189"/>
      <c r="E109" s="189"/>
      <c r="F109" s="190"/>
      <c r="G109" s="3" t="s">
        <v>41</v>
      </c>
      <c r="H109" s="3" t="s">
        <v>415</v>
      </c>
      <c r="I109" s="5">
        <v>290</v>
      </c>
    </row>
    <row r="110" spans="1:9" ht="20.100000000000001" customHeight="1" x14ac:dyDescent="0.25">
      <c r="A110" s="147"/>
      <c r="B110" s="183"/>
      <c r="C110" s="163" t="s">
        <v>37</v>
      </c>
      <c r="D110" s="189"/>
      <c r="E110" s="189"/>
      <c r="F110" s="190"/>
      <c r="G110" s="3" t="s">
        <v>38</v>
      </c>
      <c r="H110" s="3" t="s">
        <v>415</v>
      </c>
      <c r="I110" s="5">
        <v>22690</v>
      </c>
    </row>
    <row r="111" spans="1:9" ht="20.100000000000001" customHeight="1" x14ac:dyDescent="0.25">
      <c r="A111" s="147"/>
      <c r="B111" s="156" t="s">
        <v>150</v>
      </c>
      <c r="C111" s="163" t="s">
        <v>43</v>
      </c>
      <c r="D111" s="189"/>
      <c r="E111" s="189"/>
      <c r="F111" s="190"/>
      <c r="G111" s="3" t="s">
        <v>44</v>
      </c>
      <c r="H111" s="3" t="s">
        <v>415</v>
      </c>
      <c r="I111" s="5">
        <v>20</v>
      </c>
    </row>
    <row r="112" spans="1:9" ht="20.100000000000001" customHeight="1" x14ac:dyDescent="0.25">
      <c r="A112" s="147"/>
      <c r="B112" s="183"/>
      <c r="C112" s="163" t="s">
        <v>40</v>
      </c>
      <c r="D112" s="189"/>
      <c r="E112" s="189"/>
      <c r="F112" s="190"/>
      <c r="G112" s="3" t="s">
        <v>41</v>
      </c>
      <c r="H112" s="3" t="s">
        <v>415</v>
      </c>
      <c r="I112" s="5">
        <v>354</v>
      </c>
    </row>
    <row r="113" spans="1:9" ht="20.100000000000001" customHeight="1" x14ac:dyDescent="0.25">
      <c r="A113" s="147"/>
      <c r="B113" s="183"/>
      <c r="C113" s="163" t="s">
        <v>37</v>
      </c>
      <c r="D113" s="189"/>
      <c r="E113" s="189"/>
      <c r="F113" s="190"/>
      <c r="G113" s="3" t="s">
        <v>38</v>
      </c>
      <c r="H113" s="3" t="s">
        <v>415</v>
      </c>
      <c r="I113" s="5">
        <v>19974</v>
      </c>
    </row>
    <row r="114" spans="1:9" ht="20.100000000000001" customHeight="1" x14ac:dyDescent="0.25">
      <c r="A114" s="147"/>
      <c r="B114" s="156" t="s">
        <v>222</v>
      </c>
      <c r="C114" s="163" t="s">
        <v>43</v>
      </c>
      <c r="D114" s="189"/>
      <c r="E114" s="189"/>
      <c r="F114" s="190"/>
      <c r="G114" s="3" t="s">
        <v>44</v>
      </c>
      <c r="H114" s="3" t="s">
        <v>415</v>
      </c>
      <c r="I114" s="5">
        <v>39</v>
      </c>
    </row>
    <row r="115" spans="1:9" ht="20.100000000000001" customHeight="1" x14ac:dyDescent="0.25">
      <c r="A115" s="147"/>
      <c r="B115" s="183"/>
      <c r="C115" s="163" t="s">
        <v>40</v>
      </c>
      <c r="D115" s="189"/>
      <c r="E115" s="189"/>
      <c r="F115" s="190"/>
      <c r="G115" s="3" t="s">
        <v>41</v>
      </c>
      <c r="H115" s="3" t="s">
        <v>415</v>
      </c>
      <c r="I115" s="5">
        <v>714</v>
      </c>
    </row>
    <row r="116" spans="1:9" ht="20.100000000000001" customHeight="1" x14ac:dyDescent="0.25">
      <c r="A116" s="147"/>
      <c r="B116" s="183"/>
      <c r="C116" s="163" t="s">
        <v>37</v>
      </c>
      <c r="D116" s="189"/>
      <c r="E116" s="189"/>
      <c r="F116" s="190"/>
      <c r="G116" s="3" t="s">
        <v>38</v>
      </c>
      <c r="H116" s="3" t="s">
        <v>415</v>
      </c>
      <c r="I116" s="5">
        <v>62179</v>
      </c>
    </row>
    <row r="117" spans="1:9" ht="20.100000000000001" customHeight="1" x14ac:dyDescent="0.25">
      <c r="A117" s="147"/>
      <c r="B117" s="156" t="s">
        <v>64</v>
      </c>
      <c r="C117" s="163" t="s">
        <v>43</v>
      </c>
      <c r="D117" s="189"/>
      <c r="E117" s="189"/>
      <c r="F117" s="190"/>
      <c r="G117" s="3" t="s">
        <v>44</v>
      </c>
      <c r="H117" s="3" t="s">
        <v>415</v>
      </c>
      <c r="I117" s="5">
        <v>27</v>
      </c>
    </row>
    <row r="118" spans="1:9" ht="20.100000000000001" customHeight="1" x14ac:dyDescent="0.25">
      <c r="A118" s="147"/>
      <c r="B118" s="183"/>
      <c r="C118" s="163" t="s">
        <v>40</v>
      </c>
      <c r="D118" s="189"/>
      <c r="E118" s="189"/>
      <c r="F118" s="190"/>
      <c r="G118" s="3" t="s">
        <v>41</v>
      </c>
      <c r="H118" s="3" t="s">
        <v>415</v>
      </c>
      <c r="I118" s="5">
        <v>767</v>
      </c>
    </row>
    <row r="119" spans="1:9" ht="20.100000000000001" customHeight="1" x14ac:dyDescent="0.25">
      <c r="A119" s="147"/>
      <c r="B119" s="183"/>
      <c r="C119" s="163" t="s">
        <v>37</v>
      </c>
      <c r="D119" s="189"/>
      <c r="E119" s="189"/>
      <c r="F119" s="190"/>
      <c r="G119" s="3" t="s">
        <v>38</v>
      </c>
      <c r="H119" s="3" t="s">
        <v>415</v>
      </c>
      <c r="I119" s="5">
        <v>68703</v>
      </c>
    </row>
    <row r="120" spans="1:9" ht="20.100000000000001" customHeight="1" x14ac:dyDescent="0.25">
      <c r="A120" s="147"/>
      <c r="B120" s="178" t="s">
        <v>143</v>
      </c>
      <c r="C120" s="163" t="s">
        <v>43</v>
      </c>
      <c r="D120" s="189"/>
      <c r="E120" s="189"/>
      <c r="F120" s="190"/>
      <c r="G120" s="3" t="s">
        <v>44</v>
      </c>
      <c r="H120" s="3" t="s">
        <v>415</v>
      </c>
      <c r="I120" s="5">
        <v>8</v>
      </c>
    </row>
    <row r="121" spans="1:9" ht="20.100000000000001" customHeight="1" x14ac:dyDescent="0.25">
      <c r="A121" s="147"/>
      <c r="B121" s="179"/>
      <c r="C121" s="163" t="s">
        <v>40</v>
      </c>
      <c r="D121" s="189"/>
      <c r="E121" s="189"/>
      <c r="F121" s="190"/>
      <c r="G121" s="3" t="s">
        <v>41</v>
      </c>
      <c r="H121" s="3" t="s">
        <v>415</v>
      </c>
      <c r="I121" s="19">
        <v>117</v>
      </c>
    </row>
    <row r="122" spans="1:9" ht="20.100000000000001" customHeight="1" x14ac:dyDescent="0.25">
      <c r="A122" s="149"/>
      <c r="B122" s="179"/>
      <c r="C122" s="163" t="s">
        <v>37</v>
      </c>
      <c r="D122" s="189"/>
      <c r="E122" s="189"/>
      <c r="F122" s="190"/>
      <c r="G122" s="3" t="s">
        <v>38</v>
      </c>
      <c r="H122" s="3" t="s">
        <v>415</v>
      </c>
      <c r="I122" s="5">
        <v>4510</v>
      </c>
    </row>
    <row r="123" spans="1:9" ht="20.100000000000001" customHeight="1" x14ac:dyDescent="0.25">
      <c r="A123" s="171" t="s">
        <v>45</v>
      </c>
      <c r="B123" s="156" t="s">
        <v>257</v>
      </c>
      <c r="C123" s="144" t="s">
        <v>33</v>
      </c>
      <c r="D123" s="189"/>
      <c r="E123" s="189"/>
      <c r="F123" s="190"/>
      <c r="G123" s="3" t="s">
        <v>49</v>
      </c>
      <c r="H123" s="3" t="s">
        <v>415</v>
      </c>
      <c r="I123" s="5">
        <f>I130+I132+I134</f>
        <v>2767239</v>
      </c>
    </row>
    <row r="124" spans="1:9" ht="20.100000000000001" customHeight="1" x14ac:dyDescent="0.25">
      <c r="A124" s="172"/>
      <c r="B124" s="221"/>
      <c r="C124" s="100"/>
      <c r="D124" s="50" t="s">
        <v>62</v>
      </c>
      <c r="E124" s="102"/>
      <c r="F124" s="103"/>
      <c r="G124" s="3" t="s">
        <v>6</v>
      </c>
      <c r="H124" s="3" t="s">
        <v>415</v>
      </c>
      <c r="I124" s="4">
        <f>(I130+I134)/I132*100</f>
        <v>34.585285024290862</v>
      </c>
    </row>
    <row r="125" spans="1:9" ht="20.100000000000001" customHeight="1" x14ac:dyDescent="0.25">
      <c r="A125" s="172"/>
      <c r="B125" s="221"/>
      <c r="C125" s="100"/>
      <c r="D125" s="50" t="s">
        <v>203</v>
      </c>
      <c r="E125" s="102"/>
      <c r="F125" s="103"/>
      <c r="G125" s="3" t="s">
        <v>6</v>
      </c>
      <c r="H125" s="3" t="s">
        <v>415</v>
      </c>
      <c r="I125" s="4">
        <f>I130/I132*100</f>
        <v>19.902116750797497</v>
      </c>
    </row>
    <row r="126" spans="1:9" ht="20.100000000000001" customHeight="1" x14ac:dyDescent="0.25">
      <c r="A126" s="172"/>
      <c r="B126" s="221"/>
      <c r="C126" s="100"/>
      <c r="D126" s="50" t="s">
        <v>51</v>
      </c>
      <c r="E126" s="102"/>
      <c r="F126" s="103"/>
      <c r="G126" s="3" t="s">
        <v>6</v>
      </c>
      <c r="H126" s="3" t="s">
        <v>415</v>
      </c>
      <c r="I126" s="4">
        <f>I134/I132*100</f>
        <v>14.683168273493367</v>
      </c>
    </row>
    <row r="127" spans="1:9" ht="20.100000000000001" customHeight="1" x14ac:dyDescent="0.25">
      <c r="A127" s="172"/>
      <c r="B127" s="221"/>
      <c r="C127" s="100"/>
      <c r="D127" s="50" t="s">
        <v>56</v>
      </c>
      <c r="E127" s="102"/>
      <c r="F127" s="103"/>
      <c r="G127" s="3" t="s">
        <v>6</v>
      </c>
      <c r="H127" s="3" t="s">
        <v>415</v>
      </c>
      <c r="I127" s="4">
        <f>I134/I130*100</f>
        <v>73.776917587949526</v>
      </c>
    </row>
    <row r="128" spans="1:9" ht="20.100000000000001" customHeight="1" x14ac:dyDescent="0.25">
      <c r="A128" s="172"/>
      <c r="B128" s="221"/>
      <c r="C128" s="168" t="s">
        <v>60</v>
      </c>
      <c r="D128" s="163" t="s">
        <v>14</v>
      </c>
      <c r="E128" s="189"/>
      <c r="F128" s="190"/>
      <c r="G128" s="3" t="s">
        <v>49</v>
      </c>
      <c r="H128" s="3" t="s">
        <v>415</v>
      </c>
      <c r="I128" s="5">
        <f>I141+I154+I167+I180+I193+I206+I219+I232+I245+I258+I271+I284+I297+I310+I323+I336+I349+I362+I375+I388+I401+I414+I427+I440+I453+I466+I479+I492+I505</f>
        <v>1366312</v>
      </c>
    </row>
    <row r="129" spans="1:9" ht="20.100000000000001" customHeight="1" thickBot="1" x14ac:dyDescent="0.3">
      <c r="A129" s="172"/>
      <c r="B129" s="221"/>
      <c r="C129" s="234"/>
      <c r="D129" s="246" t="s">
        <v>65</v>
      </c>
      <c r="E129" s="236"/>
      <c r="F129" s="237"/>
      <c r="G129" s="44" t="s">
        <v>49</v>
      </c>
      <c r="H129" s="44" t="s">
        <v>415</v>
      </c>
      <c r="I129" s="45">
        <f>I142+I155+I168+I181+I194+I207+I220+I233+I246+I259+I272+I285+I298+I311+I324+I337+I350+I363+I376+I389+I402+I415+I428+I441+I454+I467+I480+I493+I506</f>
        <v>1400927</v>
      </c>
    </row>
    <row r="130" spans="1:9" ht="20.100000000000001" customHeight="1" thickTop="1" x14ac:dyDescent="0.25">
      <c r="A130" s="172"/>
      <c r="B130" s="221"/>
      <c r="C130" s="169" t="s">
        <v>47</v>
      </c>
      <c r="D130" s="330" t="s">
        <v>471</v>
      </c>
      <c r="E130" s="49" t="s">
        <v>48</v>
      </c>
      <c r="F130" s="81"/>
      <c r="G130" s="42" t="s">
        <v>49</v>
      </c>
      <c r="H130" s="42" t="s">
        <v>415</v>
      </c>
      <c r="I130" s="43">
        <f>I143+I156+I169+I182+I195+I208+I221+I234+I247+I260+I273+I286+I299+I312+I325+I338+I351+I364+I377+I390+I403+I416+I429+I442+I455+I468+I481+I494+I507</f>
        <v>409212</v>
      </c>
    </row>
    <row r="131" spans="1:9" ht="20.100000000000001" customHeight="1" x14ac:dyDescent="0.25">
      <c r="A131" s="172"/>
      <c r="B131" s="221"/>
      <c r="C131" s="221"/>
      <c r="D131" s="250"/>
      <c r="E131" s="99"/>
      <c r="F131" s="54" t="s">
        <v>344</v>
      </c>
      <c r="G131" s="3" t="s">
        <v>6</v>
      </c>
      <c r="H131" s="3" t="s">
        <v>415</v>
      </c>
      <c r="I131" s="21">
        <f>I130/I123*100</f>
        <v>14.787736079174946</v>
      </c>
    </row>
    <row r="132" spans="1:9" ht="20.100000000000001" customHeight="1" x14ac:dyDescent="0.25">
      <c r="A132" s="172"/>
      <c r="B132" s="221"/>
      <c r="C132" s="221"/>
      <c r="D132" s="247" t="s">
        <v>21</v>
      </c>
      <c r="E132" s="49" t="s">
        <v>48</v>
      </c>
      <c r="F132" s="81"/>
      <c r="G132" s="3" t="s">
        <v>49</v>
      </c>
      <c r="H132" s="3" t="s">
        <v>415</v>
      </c>
      <c r="I132" s="22">
        <f>I145+I158+I171+I184+I197+I210+I223+I236+I249+I262+I275+I288+I301+I314+I327+I340+I353+I366+I379+I392+I405+I418+I431+I444+I457+I470+I483+I496+I509</f>
        <v>2056123</v>
      </c>
    </row>
    <row r="133" spans="1:9" ht="20.100000000000001" customHeight="1" x14ac:dyDescent="0.25">
      <c r="A133" s="172"/>
      <c r="B133" s="221"/>
      <c r="C133" s="221"/>
      <c r="D133" s="248"/>
      <c r="E133" s="99"/>
      <c r="F133" s="54" t="s">
        <v>344</v>
      </c>
      <c r="G133" s="3" t="s">
        <v>6</v>
      </c>
      <c r="H133" s="3" t="s">
        <v>415</v>
      </c>
      <c r="I133" s="21">
        <f>I132/I123*100</f>
        <v>74.302328060568684</v>
      </c>
    </row>
    <row r="134" spans="1:9" ht="20.100000000000001" customHeight="1" x14ac:dyDescent="0.25">
      <c r="A134" s="172"/>
      <c r="B134" s="221"/>
      <c r="C134" s="221"/>
      <c r="D134" s="249" t="s">
        <v>20</v>
      </c>
      <c r="E134" s="49" t="s">
        <v>48</v>
      </c>
      <c r="F134" s="81"/>
      <c r="G134" s="3" t="s">
        <v>49</v>
      </c>
      <c r="H134" s="3" t="s">
        <v>415</v>
      </c>
      <c r="I134" s="22">
        <f>I147+I160+I173+I186+I199+I212+I225+I238+I251+I264+I277+I290+I303+I316+I329+I342+I355+I368+I381+I394+I407+I420+I433+I446+I459+I472+I485+I498+I511</f>
        <v>301904</v>
      </c>
    </row>
    <row r="135" spans="1:9" ht="20.100000000000001" customHeight="1" x14ac:dyDescent="0.25">
      <c r="A135" s="172"/>
      <c r="B135" s="222"/>
      <c r="C135" s="222"/>
      <c r="D135" s="250"/>
      <c r="E135" s="99"/>
      <c r="F135" s="54" t="s">
        <v>344</v>
      </c>
      <c r="G135" s="3" t="s">
        <v>6</v>
      </c>
      <c r="H135" s="3" t="s">
        <v>415</v>
      </c>
      <c r="I135" s="21">
        <f>I134/I123*100</f>
        <v>10.909935860256379</v>
      </c>
    </row>
    <row r="136" spans="1:9" ht="20.100000000000001" customHeight="1" x14ac:dyDescent="0.25">
      <c r="A136" s="172"/>
      <c r="B136" s="331" t="s">
        <v>46</v>
      </c>
      <c r="C136" s="144" t="s">
        <v>33</v>
      </c>
      <c r="D136" s="189"/>
      <c r="E136" s="189"/>
      <c r="F136" s="190"/>
      <c r="G136" s="3" t="s">
        <v>49</v>
      </c>
      <c r="H136" s="3" t="s">
        <v>415</v>
      </c>
      <c r="I136" s="5">
        <f>I143+I145+I147</f>
        <v>18708</v>
      </c>
    </row>
    <row r="137" spans="1:9" ht="20.100000000000001" customHeight="1" x14ac:dyDescent="0.25">
      <c r="A137" s="172"/>
      <c r="B137" s="332"/>
      <c r="C137" s="100"/>
      <c r="D137" s="50" t="s">
        <v>62</v>
      </c>
      <c r="E137" s="102"/>
      <c r="F137" s="103"/>
      <c r="G137" s="3" t="s">
        <v>6</v>
      </c>
      <c r="H137" s="3" t="s">
        <v>415</v>
      </c>
      <c r="I137" s="23">
        <f>(I143+I147)/I145*100</f>
        <v>51.334735479695837</v>
      </c>
    </row>
    <row r="138" spans="1:9" ht="20.100000000000001" customHeight="1" x14ac:dyDescent="0.25">
      <c r="A138" s="172"/>
      <c r="B138" s="332"/>
      <c r="C138" s="76"/>
      <c r="D138" s="50" t="s">
        <v>203</v>
      </c>
      <c r="E138" s="77"/>
      <c r="F138" s="55"/>
      <c r="G138" s="3" t="s">
        <v>6</v>
      </c>
      <c r="H138" s="3" t="s">
        <v>415</v>
      </c>
      <c r="I138" s="23">
        <f>I143/I145*100</f>
        <v>26.807959877042549</v>
      </c>
    </row>
    <row r="139" spans="1:9" ht="20.100000000000001" customHeight="1" x14ac:dyDescent="0.25">
      <c r="A139" s="172"/>
      <c r="B139" s="332"/>
      <c r="C139" s="76"/>
      <c r="D139" s="50" t="s">
        <v>51</v>
      </c>
      <c r="E139" s="77"/>
      <c r="F139" s="55"/>
      <c r="G139" s="3" t="s">
        <v>6</v>
      </c>
      <c r="H139" s="3" t="s">
        <v>415</v>
      </c>
      <c r="I139" s="23">
        <f>I147/I145*100</f>
        <v>24.526775602653291</v>
      </c>
    </row>
    <row r="140" spans="1:9" ht="20.100000000000001" customHeight="1" x14ac:dyDescent="0.25">
      <c r="A140" s="172"/>
      <c r="B140" s="332"/>
      <c r="C140" s="78"/>
      <c r="D140" s="50" t="s">
        <v>56</v>
      </c>
      <c r="E140" s="77"/>
      <c r="F140" s="55"/>
      <c r="G140" s="3" t="s">
        <v>6</v>
      </c>
      <c r="H140" s="3" t="s">
        <v>415</v>
      </c>
      <c r="I140" s="23">
        <f>I147/I143*100</f>
        <v>91.49064574532288</v>
      </c>
    </row>
    <row r="141" spans="1:9" ht="20.100000000000001" customHeight="1" x14ac:dyDescent="0.25">
      <c r="A141" s="172"/>
      <c r="B141" s="332"/>
      <c r="C141" s="168" t="s">
        <v>60</v>
      </c>
      <c r="D141" s="163" t="s">
        <v>14</v>
      </c>
      <c r="E141" s="189"/>
      <c r="F141" s="190"/>
      <c r="G141" s="3" t="s">
        <v>49</v>
      </c>
      <c r="H141" s="3" t="s">
        <v>415</v>
      </c>
      <c r="I141" s="5">
        <v>9295</v>
      </c>
    </row>
    <row r="142" spans="1:9" ht="20.100000000000001" customHeight="1" thickBot="1" x14ac:dyDescent="0.3">
      <c r="A142" s="172"/>
      <c r="B142" s="332"/>
      <c r="C142" s="234"/>
      <c r="D142" s="246" t="s">
        <v>65</v>
      </c>
      <c r="E142" s="236"/>
      <c r="F142" s="237"/>
      <c r="G142" s="44" t="s">
        <v>49</v>
      </c>
      <c r="H142" s="44" t="s">
        <v>415</v>
      </c>
      <c r="I142" s="45">
        <v>9413</v>
      </c>
    </row>
    <row r="143" spans="1:9" ht="20.100000000000001" customHeight="1" thickTop="1" x14ac:dyDescent="0.25">
      <c r="A143" s="172"/>
      <c r="B143" s="332"/>
      <c r="C143" s="169" t="s">
        <v>47</v>
      </c>
      <c r="D143" s="330" t="s">
        <v>472</v>
      </c>
      <c r="E143" s="49" t="s">
        <v>48</v>
      </c>
      <c r="F143" s="81"/>
      <c r="G143" s="3" t="s">
        <v>49</v>
      </c>
      <c r="H143" s="3" t="s">
        <v>415</v>
      </c>
      <c r="I143" s="5">
        <v>3314</v>
      </c>
    </row>
    <row r="144" spans="1:9" ht="20.100000000000001" customHeight="1" x14ac:dyDescent="0.25">
      <c r="A144" s="172"/>
      <c r="B144" s="332"/>
      <c r="C144" s="169"/>
      <c r="D144" s="250"/>
      <c r="E144" s="99"/>
      <c r="F144" s="54" t="s">
        <v>53</v>
      </c>
      <c r="G144" s="3" t="s">
        <v>6</v>
      </c>
      <c r="H144" s="3" t="s">
        <v>415</v>
      </c>
      <c r="I144" s="4">
        <f>I143/I136*100</f>
        <v>17.714346803506519</v>
      </c>
    </row>
    <row r="145" spans="1:9" ht="20.100000000000001" customHeight="1" x14ac:dyDescent="0.25">
      <c r="A145" s="172"/>
      <c r="B145" s="332"/>
      <c r="C145" s="169"/>
      <c r="D145" s="247" t="s">
        <v>21</v>
      </c>
      <c r="E145" s="49" t="s">
        <v>48</v>
      </c>
      <c r="F145" s="81"/>
      <c r="G145" s="3" t="s">
        <v>49</v>
      </c>
      <c r="H145" s="3" t="s">
        <v>415</v>
      </c>
      <c r="I145" s="5">
        <v>12362</v>
      </c>
    </row>
    <row r="146" spans="1:9" ht="20.100000000000001" customHeight="1" x14ac:dyDescent="0.25">
      <c r="A146" s="172"/>
      <c r="B146" s="332"/>
      <c r="C146" s="169"/>
      <c r="D146" s="248"/>
      <c r="E146" s="99"/>
      <c r="F146" s="54" t="s">
        <v>53</v>
      </c>
      <c r="G146" s="3" t="s">
        <v>6</v>
      </c>
      <c r="H146" s="3" t="s">
        <v>415</v>
      </c>
      <c r="I146" s="4">
        <f>I145/I136*100</f>
        <v>66.078682916399401</v>
      </c>
    </row>
    <row r="147" spans="1:9" ht="20.100000000000001" customHeight="1" x14ac:dyDescent="0.25">
      <c r="A147" s="172"/>
      <c r="B147" s="332"/>
      <c r="C147" s="169"/>
      <c r="D147" s="249" t="s">
        <v>20</v>
      </c>
      <c r="E147" s="49" t="s">
        <v>48</v>
      </c>
      <c r="F147" s="81"/>
      <c r="G147" s="3" t="s">
        <v>49</v>
      </c>
      <c r="H147" s="3" t="s">
        <v>415</v>
      </c>
      <c r="I147" s="5">
        <v>3032</v>
      </c>
    </row>
    <row r="148" spans="1:9" ht="20.100000000000001" customHeight="1" x14ac:dyDescent="0.25">
      <c r="A148" s="172"/>
      <c r="B148" s="333"/>
      <c r="C148" s="170"/>
      <c r="D148" s="250"/>
      <c r="E148" s="99"/>
      <c r="F148" s="54" t="s">
        <v>53</v>
      </c>
      <c r="G148" s="3" t="s">
        <v>6</v>
      </c>
      <c r="H148" s="3" t="s">
        <v>415</v>
      </c>
      <c r="I148" s="4">
        <f>I147/I136*100</f>
        <v>16.206970280094076</v>
      </c>
    </row>
    <row r="149" spans="1:9" ht="20.100000000000001" customHeight="1" x14ac:dyDescent="0.25">
      <c r="A149" s="172"/>
      <c r="B149" s="145" t="s">
        <v>202</v>
      </c>
      <c r="C149" s="144" t="s">
        <v>33</v>
      </c>
      <c r="D149" s="189"/>
      <c r="E149" s="189"/>
      <c r="F149" s="190"/>
      <c r="G149" s="3" t="s">
        <v>49</v>
      </c>
      <c r="H149" s="3" t="s">
        <v>415</v>
      </c>
      <c r="I149" s="5">
        <f>I156+I158+I160</f>
        <v>75396</v>
      </c>
    </row>
    <row r="150" spans="1:9" ht="20.100000000000001" customHeight="1" x14ac:dyDescent="0.25">
      <c r="A150" s="172"/>
      <c r="B150" s="220"/>
      <c r="C150" s="100"/>
      <c r="D150" s="50" t="s">
        <v>62</v>
      </c>
      <c r="E150" s="102"/>
      <c r="F150" s="103"/>
      <c r="G150" s="3" t="s">
        <v>6</v>
      </c>
      <c r="H150" s="3" t="s">
        <v>415</v>
      </c>
      <c r="I150" s="4">
        <f>(I156+I160)/I158*100</f>
        <v>34.837971242578156</v>
      </c>
    </row>
    <row r="151" spans="1:9" ht="20.100000000000001" customHeight="1" x14ac:dyDescent="0.25">
      <c r="A151" s="172"/>
      <c r="B151" s="220"/>
      <c r="C151" s="100"/>
      <c r="D151" s="50" t="s">
        <v>203</v>
      </c>
      <c r="E151" s="102"/>
      <c r="F151" s="103"/>
      <c r="G151" s="3" t="s">
        <v>6</v>
      </c>
      <c r="H151" s="3" t="s">
        <v>415</v>
      </c>
      <c r="I151" s="4">
        <f>I156/I158*100</f>
        <v>16.948637241576652</v>
      </c>
    </row>
    <row r="152" spans="1:9" ht="20.100000000000001" customHeight="1" x14ac:dyDescent="0.25">
      <c r="A152" s="172"/>
      <c r="B152" s="220"/>
      <c r="C152" s="100"/>
      <c r="D152" s="50" t="s">
        <v>51</v>
      </c>
      <c r="E152" s="102"/>
      <c r="F152" s="103"/>
      <c r="G152" s="3" t="s">
        <v>6</v>
      </c>
      <c r="H152" s="3" t="s">
        <v>415</v>
      </c>
      <c r="I152" s="4">
        <f>I160/I158*100</f>
        <v>17.889334001001505</v>
      </c>
    </row>
    <row r="153" spans="1:9" ht="20.100000000000001" customHeight="1" x14ac:dyDescent="0.25">
      <c r="A153" s="172"/>
      <c r="B153" s="220"/>
      <c r="C153" s="100"/>
      <c r="D153" s="50" t="s">
        <v>56</v>
      </c>
      <c r="E153" s="102"/>
      <c r="F153" s="103"/>
      <c r="G153" s="3" t="s">
        <v>6</v>
      </c>
      <c r="H153" s="3" t="s">
        <v>415</v>
      </c>
      <c r="I153" s="4">
        <f>I160/I156*100</f>
        <v>105.55027962435371</v>
      </c>
    </row>
    <row r="154" spans="1:9" ht="20.100000000000001" customHeight="1" x14ac:dyDescent="0.25">
      <c r="A154" s="172"/>
      <c r="B154" s="220"/>
      <c r="C154" s="168" t="s">
        <v>60</v>
      </c>
      <c r="D154" s="163" t="s">
        <v>14</v>
      </c>
      <c r="E154" s="189"/>
      <c r="F154" s="190"/>
      <c r="G154" s="3" t="s">
        <v>49</v>
      </c>
      <c r="H154" s="3" t="s">
        <v>415</v>
      </c>
      <c r="I154" s="5">
        <v>37587</v>
      </c>
    </row>
    <row r="155" spans="1:9" ht="20.100000000000001" customHeight="1" thickBot="1" x14ac:dyDescent="0.3">
      <c r="A155" s="172"/>
      <c r="B155" s="220"/>
      <c r="C155" s="234"/>
      <c r="D155" s="246" t="s">
        <v>65</v>
      </c>
      <c r="E155" s="236"/>
      <c r="F155" s="237"/>
      <c r="G155" s="44" t="s">
        <v>49</v>
      </c>
      <c r="H155" s="44" t="s">
        <v>415</v>
      </c>
      <c r="I155" s="45">
        <v>37809</v>
      </c>
    </row>
    <row r="156" spans="1:9" ht="20.100000000000001" customHeight="1" thickTop="1" x14ac:dyDescent="0.25">
      <c r="A156" s="172"/>
      <c r="B156" s="220"/>
      <c r="C156" s="169" t="s">
        <v>47</v>
      </c>
      <c r="D156" s="330" t="s">
        <v>472</v>
      </c>
      <c r="E156" s="49" t="s">
        <v>48</v>
      </c>
      <c r="F156" s="81"/>
      <c r="G156" s="42" t="s">
        <v>49</v>
      </c>
      <c r="H156" s="42" t="s">
        <v>415</v>
      </c>
      <c r="I156" s="43">
        <v>9477</v>
      </c>
    </row>
    <row r="157" spans="1:9" ht="20.100000000000001" customHeight="1" x14ac:dyDescent="0.25">
      <c r="A157" s="172"/>
      <c r="B157" s="220"/>
      <c r="C157" s="169"/>
      <c r="D157" s="250"/>
      <c r="E157" s="99"/>
      <c r="F157" s="54" t="s">
        <v>53</v>
      </c>
      <c r="G157" s="3" t="s">
        <v>6</v>
      </c>
      <c r="H157" s="3" t="s">
        <v>415</v>
      </c>
      <c r="I157" s="4">
        <f>I156/I149*100</f>
        <v>12.569632341238263</v>
      </c>
    </row>
    <row r="158" spans="1:9" ht="20.100000000000001" customHeight="1" x14ac:dyDescent="0.25">
      <c r="A158" s="172"/>
      <c r="B158" s="220"/>
      <c r="C158" s="169"/>
      <c r="D158" s="247" t="s">
        <v>21</v>
      </c>
      <c r="E158" s="49" t="s">
        <v>48</v>
      </c>
      <c r="F158" s="81"/>
      <c r="G158" s="3" t="s">
        <v>49</v>
      </c>
      <c r="H158" s="3" t="s">
        <v>415</v>
      </c>
      <c r="I158" s="5">
        <v>55916</v>
      </c>
    </row>
    <row r="159" spans="1:9" ht="20.100000000000001" customHeight="1" x14ac:dyDescent="0.25">
      <c r="A159" s="172"/>
      <c r="B159" s="220"/>
      <c r="C159" s="169"/>
      <c r="D159" s="248"/>
      <c r="E159" s="99"/>
      <c r="F159" s="54" t="s">
        <v>53</v>
      </c>
      <c r="G159" s="3" t="s">
        <v>6</v>
      </c>
      <c r="H159" s="3" t="s">
        <v>415</v>
      </c>
      <c r="I159" s="4">
        <f>I158/I149*100</f>
        <v>74.163085574831555</v>
      </c>
    </row>
    <row r="160" spans="1:9" ht="20.100000000000001" customHeight="1" x14ac:dyDescent="0.25">
      <c r="A160" s="172"/>
      <c r="B160" s="220"/>
      <c r="C160" s="169"/>
      <c r="D160" s="249" t="s">
        <v>20</v>
      </c>
      <c r="E160" s="49" t="s">
        <v>48</v>
      </c>
      <c r="F160" s="81"/>
      <c r="G160" s="3" t="s">
        <v>49</v>
      </c>
      <c r="H160" s="3" t="s">
        <v>415</v>
      </c>
      <c r="I160" s="5">
        <v>10003</v>
      </c>
    </row>
    <row r="161" spans="1:9" ht="20.100000000000001" customHeight="1" x14ac:dyDescent="0.25">
      <c r="A161" s="172"/>
      <c r="B161" s="226"/>
      <c r="C161" s="170"/>
      <c r="D161" s="250"/>
      <c r="E161" s="99"/>
      <c r="F161" s="54" t="s">
        <v>53</v>
      </c>
      <c r="G161" s="3" t="s">
        <v>6</v>
      </c>
      <c r="H161" s="3" t="s">
        <v>415</v>
      </c>
      <c r="I161" s="4">
        <f>I160/I149*100</f>
        <v>13.267282083930182</v>
      </c>
    </row>
    <row r="162" spans="1:9" ht="20.100000000000001" customHeight="1" x14ac:dyDescent="0.25">
      <c r="A162" s="172"/>
      <c r="B162" s="145" t="s">
        <v>146</v>
      </c>
      <c r="C162" s="144" t="s">
        <v>33</v>
      </c>
      <c r="D162" s="189"/>
      <c r="E162" s="189"/>
      <c r="F162" s="190"/>
      <c r="G162" s="3" t="s">
        <v>49</v>
      </c>
      <c r="H162" s="3" t="s">
        <v>415</v>
      </c>
      <c r="I162" s="5">
        <f>I169+I171+I173</f>
        <v>123502</v>
      </c>
    </row>
    <row r="163" spans="1:9" ht="20.100000000000001" customHeight="1" x14ac:dyDescent="0.25">
      <c r="A163" s="172"/>
      <c r="B163" s="147"/>
      <c r="C163" s="100"/>
      <c r="D163" s="50" t="s">
        <v>62</v>
      </c>
      <c r="E163" s="102"/>
      <c r="F163" s="103"/>
      <c r="G163" s="3" t="s">
        <v>6</v>
      </c>
      <c r="H163" s="3" t="s">
        <v>415</v>
      </c>
      <c r="I163" s="4">
        <f>(I169+I173)/I171*100</f>
        <v>32.633839875422865</v>
      </c>
    </row>
    <row r="164" spans="1:9" ht="20.100000000000001" customHeight="1" x14ac:dyDescent="0.25">
      <c r="A164" s="172"/>
      <c r="B164" s="147"/>
      <c r="C164" s="100"/>
      <c r="D164" s="50" t="s">
        <v>203</v>
      </c>
      <c r="E164" s="102"/>
      <c r="F164" s="103"/>
      <c r="G164" s="3" t="s">
        <v>6</v>
      </c>
      <c r="H164" s="3" t="s">
        <v>415</v>
      </c>
      <c r="I164" s="4">
        <f>I169/I171*100</f>
        <v>19.211727433818396</v>
      </c>
    </row>
    <row r="165" spans="1:9" ht="20.100000000000001" customHeight="1" x14ac:dyDescent="0.25">
      <c r="A165" s="172"/>
      <c r="B165" s="147"/>
      <c r="C165" s="100"/>
      <c r="D165" s="50" t="s">
        <v>51</v>
      </c>
      <c r="E165" s="102"/>
      <c r="F165" s="103"/>
      <c r="G165" s="3" t="s">
        <v>6</v>
      </c>
      <c r="H165" s="3" t="s">
        <v>415</v>
      </c>
      <c r="I165" s="4">
        <f>I173/I171*100</f>
        <v>13.422112441604467</v>
      </c>
    </row>
    <row r="166" spans="1:9" ht="20.100000000000001" customHeight="1" x14ac:dyDescent="0.25">
      <c r="A166" s="172"/>
      <c r="B166" s="147"/>
      <c r="C166" s="100"/>
      <c r="D166" s="50" t="s">
        <v>56</v>
      </c>
      <c r="E166" s="102"/>
      <c r="F166" s="103"/>
      <c r="G166" s="3" t="s">
        <v>6</v>
      </c>
      <c r="H166" s="3" t="s">
        <v>415</v>
      </c>
      <c r="I166" s="4">
        <f>I173/I169*100</f>
        <v>69.864162334395445</v>
      </c>
    </row>
    <row r="167" spans="1:9" ht="20.100000000000001" customHeight="1" x14ac:dyDescent="0.25">
      <c r="A167" s="172"/>
      <c r="B167" s="147"/>
      <c r="C167" s="168" t="s">
        <v>60</v>
      </c>
      <c r="D167" s="163" t="s">
        <v>14</v>
      </c>
      <c r="E167" s="189"/>
      <c r="F167" s="190"/>
      <c r="G167" s="3" t="s">
        <v>49</v>
      </c>
      <c r="H167" s="3" t="s">
        <v>415</v>
      </c>
      <c r="I167" s="5">
        <v>59357</v>
      </c>
    </row>
    <row r="168" spans="1:9" ht="20.100000000000001" customHeight="1" thickBot="1" x14ac:dyDescent="0.3">
      <c r="A168" s="172"/>
      <c r="B168" s="147"/>
      <c r="C168" s="234"/>
      <c r="D168" s="246" t="s">
        <v>65</v>
      </c>
      <c r="E168" s="236"/>
      <c r="F168" s="237"/>
      <c r="G168" s="44" t="s">
        <v>49</v>
      </c>
      <c r="H168" s="44" t="s">
        <v>415</v>
      </c>
      <c r="I168" s="45">
        <v>64145</v>
      </c>
    </row>
    <row r="169" spans="1:9" ht="20.100000000000001" customHeight="1" thickTop="1" x14ac:dyDescent="0.25">
      <c r="A169" s="172"/>
      <c r="B169" s="147"/>
      <c r="C169" s="169" t="s">
        <v>47</v>
      </c>
      <c r="D169" s="330" t="s">
        <v>472</v>
      </c>
      <c r="E169" s="49" t="s">
        <v>48</v>
      </c>
      <c r="F169" s="81"/>
      <c r="G169" s="42" t="s">
        <v>49</v>
      </c>
      <c r="H169" s="42" t="s">
        <v>415</v>
      </c>
      <c r="I169" s="43">
        <v>17889</v>
      </c>
    </row>
    <row r="170" spans="1:9" ht="20.100000000000001" customHeight="1" x14ac:dyDescent="0.25">
      <c r="A170" s="172"/>
      <c r="B170" s="147"/>
      <c r="C170" s="169"/>
      <c r="D170" s="250"/>
      <c r="E170" s="99"/>
      <c r="F170" s="54" t="s">
        <v>53</v>
      </c>
      <c r="G170" s="3" t="s">
        <v>6</v>
      </c>
      <c r="H170" s="3" t="s">
        <v>415</v>
      </c>
      <c r="I170" s="4">
        <f>I169/I162*100</f>
        <v>14.484785671487103</v>
      </c>
    </row>
    <row r="171" spans="1:9" ht="20.100000000000001" customHeight="1" x14ac:dyDescent="0.25">
      <c r="A171" s="172"/>
      <c r="B171" s="147"/>
      <c r="C171" s="169"/>
      <c r="D171" s="247" t="s">
        <v>21</v>
      </c>
      <c r="E171" s="49" t="s">
        <v>48</v>
      </c>
      <c r="F171" s="81"/>
      <c r="G171" s="3" t="s">
        <v>49</v>
      </c>
      <c r="H171" s="3" t="s">
        <v>415</v>
      </c>
      <c r="I171" s="5">
        <v>93115</v>
      </c>
    </row>
    <row r="172" spans="1:9" ht="20.100000000000001" customHeight="1" x14ac:dyDescent="0.25">
      <c r="A172" s="172"/>
      <c r="B172" s="147"/>
      <c r="C172" s="169"/>
      <c r="D172" s="248"/>
      <c r="E172" s="99"/>
      <c r="F172" s="54" t="s">
        <v>53</v>
      </c>
      <c r="G172" s="3" t="s">
        <v>6</v>
      </c>
      <c r="H172" s="3" t="s">
        <v>415</v>
      </c>
      <c r="I172" s="4">
        <f>I171/I162*100</f>
        <v>75.395540153195896</v>
      </c>
    </row>
    <row r="173" spans="1:9" ht="20.100000000000001" customHeight="1" x14ac:dyDescent="0.25">
      <c r="A173" s="172"/>
      <c r="B173" s="147"/>
      <c r="C173" s="169"/>
      <c r="D173" s="249" t="s">
        <v>20</v>
      </c>
      <c r="E173" s="49" t="s">
        <v>48</v>
      </c>
      <c r="F173" s="81"/>
      <c r="G173" s="3" t="s">
        <v>49</v>
      </c>
      <c r="H173" s="3" t="s">
        <v>415</v>
      </c>
      <c r="I173" s="5">
        <v>12498</v>
      </c>
    </row>
    <row r="174" spans="1:9" ht="20.100000000000001" customHeight="1" x14ac:dyDescent="0.25">
      <c r="A174" s="172"/>
      <c r="B174" s="149"/>
      <c r="C174" s="170"/>
      <c r="D174" s="250"/>
      <c r="E174" s="99"/>
      <c r="F174" s="54" t="s">
        <v>53</v>
      </c>
      <c r="G174" s="3" t="s">
        <v>6</v>
      </c>
      <c r="H174" s="3" t="s">
        <v>415</v>
      </c>
      <c r="I174" s="4">
        <f>I173/I162*100</f>
        <v>10.119674175317</v>
      </c>
    </row>
    <row r="175" spans="1:9" ht="20.100000000000001" customHeight="1" x14ac:dyDescent="0.25">
      <c r="A175" s="172"/>
      <c r="B175" s="156" t="s">
        <v>50</v>
      </c>
      <c r="C175" s="144" t="s">
        <v>33</v>
      </c>
      <c r="D175" s="189"/>
      <c r="E175" s="189"/>
      <c r="F175" s="190"/>
      <c r="G175" s="3" t="s">
        <v>49</v>
      </c>
      <c r="H175" s="3" t="s">
        <v>415</v>
      </c>
      <c r="I175" s="5">
        <f>I182+I184+I186</f>
        <v>115747</v>
      </c>
    </row>
    <row r="176" spans="1:9" ht="20.100000000000001" customHeight="1" x14ac:dyDescent="0.25">
      <c r="A176" s="172"/>
      <c r="B176" s="158"/>
      <c r="C176" s="100"/>
      <c r="D176" s="50" t="s">
        <v>62</v>
      </c>
      <c r="E176" s="102"/>
      <c r="F176" s="103"/>
      <c r="G176" s="3" t="s">
        <v>6</v>
      </c>
      <c r="H176" s="3" t="s">
        <v>415</v>
      </c>
      <c r="I176" s="109">
        <f>(I182+I186)/I184*100</f>
        <v>38.881956276547243</v>
      </c>
    </row>
    <row r="177" spans="1:9" ht="20.100000000000001" customHeight="1" x14ac:dyDescent="0.25">
      <c r="A177" s="173"/>
      <c r="B177" s="158"/>
      <c r="C177" s="158"/>
      <c r="D177" s="50" t="s">
        <v>203</v>
      </c>
      <c r="E177" s="102"/>
      <c r="F177" s="103"/>
      <c r="G177" s="3" t="s">
        <v>6</v>
      </c>
      <c r="H177" s="3" t="s">
        <v>415</v>
      </c>
      <c r="I177" s="109">
        <f>I182/I184*100</f>
        <v>20.412277123179191</v>
      </c>
    </row>
    <row r="178" spans="1:9" ht="20.100000000000001" customHeight="1" x14ac:dyDescent="0.25">
      <c r="A178" s="171" t="s">
        <v>45</v>
      </c>
      <c r="B178" s="158"/>
      <c r="C178" s="158"/>
      <c r="D178" s="50" t="s">
        <v>51</v>
      </c>
      <c r="E178" s="102"/>
      <c r="F178" s="103"/>
      <c r="G178" s="3" t="s">
        <v>6</v>
      </c>
      <c r="H178" s="3" t="s">
        <v>415</v>
      </c>
      <c r="I178" s="109">
        <f>I186/I184*100</f>
        <v>18.469679153368048</v>
      </c>
    </row>
    <row r="179" spans="1:9" ht="20.100000000000001" customHeight="1" x14ac:dyDescent="0.25">
      <c r="A179" s="232"/>
      <c r="B179" s="158"/>
      <c r="C179" s="157"/>
      <c r="D179" s="50" t="s">
        <v>56</v>
      </c>
      <c r="E179" s="102"/>
      <c r="F179" s="103"/>
      <c r="G179" s="3" t="s">
        <v>6</v>
      </c>
      <c r="H179" s="3" t="s">
        <v>415</v>
      </c>
      <c r="I179" s="109">
        <f>I186/I182*100</f>
        <v>90.483188337644009</v>
      </c>
    </row>
    <row r="180" spans="1:9" ht="20.100000000000001" customHeight="1" x14ac:dyDescent="0.25">
      <c r="A180" s="232"/>
      <c r="B180" s="158"/>
      <c r="C180" s="168" t="s">
        <v>60</v>
      </c>
      <c r="D180" s="163" t="s">
        <v>14</v>
      </c>
      <c r="E180" s="189"/>
      <c r="F180" s="190"/>
      <c r="G180" s="3" t="s">
        <v>49</v>
      </c>
      <c r="H180" s="3" t="s">
        <v>415</v>
      </c>
      <c r="I180" s="5">
        <v>55010</v>
      </c>
    </row>
    <row r="181" spans="1:9" ht="20.100000000000001" customHeight="1" thickBot="1" x14ac:dyDescent="0.3">
      <c r="A181" s="232"/>
      <c r="B181" s="158"/>
      <c r="C181" s="234"/>
      <c r="D181" s="246" t="s">
        <v>65</v>
      </c>
      <c r="E181" s="236"/>
      <c r="F181" s="237"/>
      <c r="G181" s="44" t="s">
        <v>49</v>
      </c>
      <c r="H181" s="44" t="s">
        <v>415</v>
      </c>
      <c r="I181" s="45">
        <v>60737</v>
      </c>
    </row>
    <row r="182" spans="1:9" ht="20.100000000000001" customHeight="1" thickTop="1" x14ac:dyDescent="0.25">
      <c r="A182" s="232"/>
      <c r="B182" s="158"/>
      <c r="C182" s="169" t="s">
        <v>47</v>
      </c>
      <c r="D182" s="334" t="s">
        <v>472</v>
      </c>
      <c r="E182" s="49" t="s">
        <v>48</v>
      </c>
      <c r="F182" s="81"/>
      <c r="G182" s="42" t="s">
        <v>49</v>
      </c>
      <c r="H182" s="42" t="s">
        <v>415</v>
      </c>
      <c r="I182" s="43">
        <v>17012</v>
      </c>
    </row>
    <row r="183" spans="1:9" ht="20.100000000000001" customHeight="1" x14ac:dyDescent="0.25">
      <c r="A183" s="232"/>
      <c r="B183" s="158"/>
      <c r="C183" s="169"/>
      <c r="D183" s="245"/>
      <c r="E183" s="99"/>
      <c r="F183" s="54" t="s">
        <v>53</v>
      </c>
      <c r="G183" s="3" t="s">
        <v>6</v>
      </c>
      <c r="H183" s="3" t="s">
        <v>415</v>
      </c>
      <c r="I183" s="4">
        <f>I182/I175*100</f>
        <v>14.697573155243765</v>
      </c>
    </row>
    <row r="184" spans="1:9" ht="20.100000000000001" customHeight="1" x14ac:dyDescent="0.25">
      <c r="A184" s="232"/>
      <c r="B184" s="158"/>
      <c r="C184" s="169"/>
      <c r="D184" s="247" t="s">
        <v>21</v>
      </c>
      <c r="E184" s="49" t="s">
        <v>48</v>
      </c>
      <c r="F184" s="81"/>
      <c r="G184" s="3" t="s">
        <v>49</v>
      </c>
      <c r="H184" s="3" t="s">
        <v>415</v>
      </c>
      <c r="I184" s="5">
        <v>83342</v>
      </c>
    </row>
    <row r="185" spans="1:9" ht="20.100000000000001" customHeight="1" x14ac:dyDescent="0.25">
      <c r="A185" s="232"/>
      <c r="B185" s="158"/>
      <c r="C185" s="169"/>
      <c r="D185" s="248"/>
      <c r="E185" s="99"/>
      <c r="F185" s="54" t="s">
        <v>53</v>
      </c>
      <c r="G185" s="3" t="s">
        <v>6</v>
      </c>
      <c r="H185" s="3" t="s">
        <v>415</v>
      </c>
      <c r="I185" s="4">
        <f>I184/I175*100</f>
        <v>72.003594045634017</v>
      </c>
    </row>
    <row r="186" spans="1:9" ht="20.100000000000001" customHeight="1" x14ac:dyDescent="0.25">
      <c r="A186" s="232"/>
      <c r="B186" s="158"/>
      <c r="C186" s="169"/>
      <c r="D186" s="249" t="s">
        <v>20</v>
      </c>
      <c r="E186" s="49" t="s">
        <v>48</v>
      </c>
      <c r="F186" s="81"/>
      <c r="G186" s="3" t="s">
        <v>49</v>
      </c>
      <c r="H186" s="3" t="s">
        <v>415</v>
      </c>
      <c r="I186" s="5">
        <v>15393</v>
      </c>
    </row>
    <row r="187" spans="1:9" ht="20.100000000000001" customHeight="1" x14ac:dyDescent="0.25">
      <c r="A187" s="232"/>
      <c r="B187" s="157"/>
      <c r="C187" s="170"/>
      <c r="D187" s="250"/>
      <c r="E187" s="99"/>
      <c r="F187" s="54" t="s">
        <v>53</v>
      </c>
      <c r="G187" s="3" t="s">
        <v>6</v>
      </c>
      <c r="H187" s="3" t="s">
        <v>415</v>
      </c>
      <c r="I187" s="4">
        <f>I186/I175*100</f>
        <v>13.298832799122223</v>
      </c>
    </row>
    <row r="188" spans="1:9" ht="20.100000000000001" customHeight="1" x14ac:dyDescent="0.25">
      <c r="A188" s="232"/>
      <c r="B188" s="145" t="s">
        <v>247</v>
      </c>
      <c r="C188" s="144" t="s">
        <v>33</v>
      </c>
      <c r="D188" s="189"/>
      <c r="E188" s="189"/>
      <c r="F188" s="190"/>
      <c r="G188" s="3" t="s">
        <v>49</v>
      </c>
      <c r="H188" s="3" t="s">
        <v>415</v>
      </c>
      <c r="I188" s="5">
        <f>I195+I197+I199</f>
        <v>147585</v>
      </c>
    </row>
    <row r="189" spans="1:9" ht="20.100000000000001" customHeight="1" x14ac:dyDescent="0.25">
      <c r="A189" s="232"/>
      <c r="B189" s="220"/>
      <c r="C189" s="100"/>
      <c r="D189" s="50" t="s">
        <v>62</v>
      </c>
      <c r="E189" s="102"/>
      <c r="F189" s="103"/>
      <c r="G189" s="3" t="s">
        <v>6</v>
      </c>
      <c r="H189" s="3" t="s">
        <v>415</v>
      </c>
      <c r="I189" s="4">
        <f>(I195+I199)/I197*100</f>
        <v>34.719306252852576</v>
      </c>
    </row>
    <row r="190" spans="1:9" ht="20.100000000000001" customHeight="1" x14ac:dyDescent="0.25">
      <c r="A190" s="232"/>
      <c r="B190" s="220"/>
      <c r="C190" s="100"/>
      <c r="D190" s="50" t="s">
        <v>203</v>
      </c>
      <c r="E190" s="102"/>
      <c r="F190" s="103"/>
      <c r="G190" s="3" t="s">
        <v>6</v>
      </c>
      <c r="H190" s="3" t="s">
        <v>415</v>
      </c>
      <c r="I190" s="4">
        <f>I195/I197*100</f>
        <v>16.999543587403014</v>
      </c>
    </row>
    <row r="191" spans="1:9" ht="20.100000000000001" customHeight="1" x14ac:dyDescent="0.25">
      <c r="A191" s="232"/>
      <c r="B191" s="220"/>
      <c r="C191" s="100"/>
      <c r="D191" s="50" t="s">
        <v>51</v>
      </c>
      <c r="E191" s="102"/>
      <c r="F191" s="103"/>
      <c r="G191" s="3" t="s">
        <v>6</v>
      </c>
      <c r="H191" s="3" t="s">
        <v>415</v>
      </c>
      <c r="I191" s="4">
        <f>I199/I197*100</f>
        <v>17.719762665449569</v>
      </c>
    </row>
    <row r="192" spans="1:9" ht="20.100000000000001" customHeight="1" x14ac:dyDescent="0.25">
      <c r="A192" s="232"/>
      <c r="B192" s="220"/>
      <c r="C192" s="100"/>
      <c r="D192" s="50" t="s">
        <v>56</v>
      </c>
      <c r="E192" s="102"/>
      <c r="F192" s="103"/>
      <c r="G192" s="3" t="s">
        <v>6</v>
      </c>
      <c r="H192" s="3" t="s">
        <v>415</v>
      </c>
      <c r="I192" s="4">
        <f>I199/I195*100</f>
        <v>104.23669655801966</v>
      </c>
    </row>
    <row r="193" spans="1:9" ht="20.100000000000001" customHeight="1" x14ac:dyDescent="0.25">
      <c r="A193" s="232"/>
      <c r="B193" s="220"/>
      <c r="C193" s="168" t="s">
        <v>60</v>
      </c>
      <c r="D193" s="163" t="s">
        <v>14</v>
      </c>
      <c r="E193" s="189"/>
      <c r="F193" s="190"/>
      <c r="G193" s="3" t="s">
        <v>49</v>
      </c>
      <c r="H193" s="3" t="s">
        <v>415</v>
      </c>
      <c r="I193" s="5">
        <v>70725</v>
      </c>
    </row>
    <row r="194" spans="1:9" ht="20.100000000000001" customHeight="1" thickBot="1" x14ac:dyDescent="0.3">
      <c r="A194" s="232"/>
      <c r="B194" s="220"/>
      <c r="C194" s="234"/>
      <c r="D194" s="246" t="s">
        <v>65</v>
      </c>
      <c r="E194" s="236"/>
      <c r="F194" s="237"/>
      <c r="G194" s="44" t="s">
        <v>49</v>
      </c>
      <c r="H194" s="44" t="s">
        <v>415</v>
      </c>
      <c r="I194" s="45">
        <v>76860</v>
      </c>
    </row>
    <row r="195" spans="1:9" ht="20.100000000000001" customHeight="1" thickTop="1" x14ac:dyDescent="0.25">
      <c r="A195" s="232"/>
      <c r="B195" s="220"/>
      <c r="C195" s="169" t="s">
        <v>47</v>
      </c>
      <c r="D195" s="330" t="s">
        <v>472</v>
      </c>
      <c r="E195" s="49" t="s">
        <v>48</v>
      </c>
      <c r="F195" s="81"/>
      <c r="G195" s="42" t="s">
        <v>49</v>
      </c>
      <c r="H195" s="42" t="s">
        <v>415</v>
      </c>
      <c r="I195" s="43">
        <v>18623</v>
      </c>
    </row>
    <row r="196" spans="1:9" ht="20.100000000000001" customHeight="1" x14ac:dyDescent="0.25">
      <c r="A196" s="232"/>
      <c r="B196" s="220"/>
      <c r="C196" s="169"/>
      <c r="D196" s="250"/>
      <c r="E196" s="99"/>
      <c r="F196" s="54" t="s">
        <v>53</v>
      </c>
      <c r="G196" s="3" t="s">
        <v>6</v>
      </c>
      <c r="H196" s="3" t="s">
        <v>415</v>
      </c>
      <c r="I196" s="4">
        <f>I195/I188*100</f>
        <v>12.618491039062235</v>
      </c>
    </row>
    <row r="197" spans="1:9" ht="20.100000000000001" customHeight="1" x14ac:dyDescent="0.25">
      <c r="A197" s="232"/>
      <c r="B197" s="220"/>
      <c r="C197" s="169"/>
      <c r="D197" s="247" t="s">
        <v>21</v>
      </c>
      <c r="E197" s="49" t="s">
        <v>48</v>
      </c>
      <c r="F197" s="81"/>
      <c r="G197" s="3" t="s">
        <v>49</v>
      </c>
      <c r="H197" s="3" t="s">
        <v>415</v>
      </c>
      <c r="I197" s="5">
        <v>109550</v>
      </c>
    </row>
    <row r="198" spans="1:9" ht="20.100000000000001" customHeight="1" x14ac:dyDescent="0.25">
      <c r="A198" s="232"/>
      <c r="B198" s="220"/>
      <c r="C198" s="169"/>
      <c r="D198" s="248"/>
      <c r="E198" s="99"/>
      <c r="F198" s="54" t="s">
        <v>53</v>
      </c>
      <c r="G198" s="3" t="s">
        <v>6</v>
      </c>
      <c r="H198" s="3" t="s">
        <v>415</v>
      </c>
      <c r="I198" s="4">
        <f>I197/I188*100</f>
        <v>74.228410746349567</v>
      </c>
    </row>
    <row r="199" spans="1:9" ht="20.100000000000001" customHeight="1" x14ac:dyDescent="0.25">
      <c r="A199" s="232"/>
      <c r="B199" s="220"/>
      <c r="C199" s="169"/>
      <c r="D199" s="249" t="s">
        <v>20</v>
      </c>
      <c r="E199" s="49" t="s">
        <v>48</v>
      </c>
      <c r="F199" s="81"/>
      <c r="G199" s="3" t="s">
        <v>49</v>
      </c>
      <c r="H199" s="3" t="s">
        <v>415</v>
      </c>
      <c r="I199" s="5">
        <v>19412</v>
      </c>
    </row>
    <row r="200" spans="1:9" ht="20.100000000000001" customHeight="1" x14ac:dyDescent="0.25">
      <c r="A200" s="232"/>
      <c r="B200" s="226"/>
      <c r="C200" s="170"/>
      <c r="D200" s="250"/>
      <c r="E200" s="99"/>
      <c r="F200" s="54" t="s">
        <v>53</v>
      </c>
      <c r="G200" s="3" t="s">
        <v>6</v>
      </c>
      <c r="H200" s="3" t="s">
        <v>415</v>
      </c>
      <c r="I200" s="4">
        <f>I199/I188*100</f>
        <v>13.153098214588205</v>
      </c>
    </row>
    <row r="201" spans="1:9" ht="20.100000000000001" customHeight="1" x14ac:dyDescent="0.25">
      <c r="A201" s="232"/>
      <c r="B201" s="174" t="s">
        <v>214</v>
      </c>
      <c r="C201" s="71" t="s">
        <v>33</v>
      </c>
      <c r="D201" s="72"/>
      <c r="E201" s="72"/>
      <c r="F201" s="73"/>
      <c r="G201" s="3" t="s">
        <v>49</v>
      </c>
      <c r="H201" s="3" t="s">
        <v>415</v>
      </c>
      <c r="I201" s="5">
        <f>I208+I210+I212</f>
        <v>224601</v>
      </c>
    </row>
    <row r="202" spans="1:9" ht="20.100000000000001" customHeight="1" x14ac:dyDescent="0.25">
      <c r="A202" s="232"/>
      <c r="B202" s="175"/>
      <c r="C202" s="83"/>
      <c r="D202" s="50" t="s">
        <v>62</v>
      </c>
      <c r="E202" s="102"/>
      <c r="F202" s="103"/>
      <c r="G202" s="3" t="s">
        <v>6</v>
      </c>
      <c r="H202" s="3" t="s">
        <v>415</v>
      </c>
      <c r="I202" s="4">
        <f>(I208+I212)/I210*100</f>
        <v>33.392526250772079</v>
      </c>
    </row>
    <row r="203" spans="1:9" ht="20.100000000000001" customHeight="1" x14ac:dyDescent="0.25">
      <c r="A203" s="232"/>
      <c r="B203" s="175"/>
      <c r="C203" s="83"/>
      <c r="D203" s="50" t="s">
        <v>203</v>
      </c>
      <c r="E203" s="102"/>
      <c r="F203" s="103"/>
      <c r="G203" s="3" t="s">
        <v>6</v>
      </c>
      <c r="H203" s="3" t="s">
        <v>415</v>
      </c>
      <c r="I203" s="4">
        <f>I208/I210*100</f>
        <v>21.452582315769469</v>
      </c>
    </row>
    <row r="204" spans="1:9" ht="20.100000000000001" customHeight="1" x14ac:dyDescent="0.25">
      <c r="A204" s="232"/>
      <c r="B204" s="175"/>
      <c r="C204" s="83"/>
      <c r="D204" s="50" t="s">
        <v>51</v>
      </c>
      <c r="E204" s="102"/>
      <c r="F204" s="103"/>
      <c r="G204" s="3" t="s">
        <v>6</v>
      </c>
      <c r="H204" s="3" t="s">
        <v>415</v>
      </c>
      <c r="I204" s="4">
        <f>I212/I210*100</f>
        <v>11.939943935002614</v>
      </c>
    </row>
    <row r="205" spans="1:9" ht="20.100000000000001" customHeight="1" x14ac:dyDescent="0.25">
      <c r="A205" s="232"/>
      <c r="B205" s="175"/>
      <c r="C205" s="83"/>
      <c r="D205" s="50" t="s">
        <v>56</v>
      </c>
      <c r="E205" s="102"/>
      <c r="F205" s="103"/>
      <c r="G205" s="3" t="s">
        <v>6</v>
      </c>
      <c r="H205" s="3" t="s">
        <v>415</v>
      </c>
      <c r="I205" s="4">
        <f>I212/I208*100</f>
        <v>55.657373826859725</v>
      </c>
    </row>
    <row r="206" spans="1:9" ht="20.100000000000001" customHeight="1" x14ac:dyDescent="0.25">
      <c r="A206" s="232"/>
      <c r="B206" s="175"/>
      <c r="C206" s="168" t="s">
        <v>60</v>
      </c>
      <c r="D206" s="93" t="s">
        <v>14</v>
      </c>
      <c r="E206" s="102"/>
      <c r="F206" s="103"/>
      <c r="G206" s="3" t="s">
        <v>49</v>
      </c>
      <c r="H206" s="3" t="s">
        <v>415</v>
      </c>
      <c r="I206" s="5">
        <v>108130</v>
      </c>
    </row>
    <row r="207" spans="1:9" ht="20.100000000000001" customHeight="1" thickBot="1" x14ac:dyDescent="0.3">
      <c r="A207" s="232"/>
      <c r="B207" s="175"/>
      <c r="C207" s="243"/>
      <c r="D207" s="94" t="s">
        <v>65</v>
      </c>
      <c r="E207" s="74"/>
      <c r="F207" s="75"/>
      <c r="G207" s="44" t="s">
        <v>49</v>
      </c>
      <c r="H207" s="44" t="s">
        <v>415</v>
      </c>
      <c r="I207" s="45">
        <v>116471</v>
      </c>
    </row>
    <row r="208" spans="1:9" ht="20.100000000000001" customHeight="1" thickTop="1" x14ac:dyDescent="0.25">
      <c r="A208" s="232"/>
      <c r="B208" s="175"/>
      <c r="C208" s="227" t="s">
        <v>47</v>
      </c>
      <c r="D208" s="244" t="s">
        <v>472</v>
      </c>
      <c r="E208" s="49" t="s">
        <v>48</v>
      </c>
      <c r="F208" s="81"/>
      <c r="G208" s="42" t="s">
        <v>49</v>
      </c>
      <c r="H208" s="42" t="s">
        <v>415</v>
      </c>
      <c r="I208" s="43">
        <v>36121</v>
      </c>
    </row>
    <row r="209" spans="1:9" ht="20.100000000000001" customHeight="1" x14ac:dyDescent="0.25">
      <c r="A209" s="232"/>
      <c r="B209" s="175"/>
      <c r="C209" s="169"/>
      <c r="D209" s="245"/>
      <c r="E209" s="99"/>
      <c r="F209" s="54" t="s">
        <v>53</v>
      </c>
      <c r="G209" s="3" t="s">
        <v>6</v>
      </c>
      <c r="H209" s="3" t="s">
        <v>415</v>
      </c>
      <c r="I209" s="4">
        <f>I208/I201*100</f>
        <v>16.082297051215267</v>
      </c>
    </row>
    <row r="210" spans="1:9" ht="20.100000000000001" customHeight="1" x14ac:dyDescent="0.25">
      <c r="A210" s="232"/>
      <c r="B210" s="175"/>
      <c r="C210" s="169"/>
      <c r="D210" s="159" t="s">
        <v>21</v>
      </c>
      <c r="E210" s="49" t="s">
        <v>48</v>
      </c>
      <c r="F210" s="81"/>
      <c r="G210" s="3" t="s">
        <v>49</v>
      </c>
      <c r="H210" s="3" t="s">
        <v>415</v>
      </c>
      <c r="I210" s="5">
        <v>168376</v>
      </c>
    </row>
    <row r="211" spans="1:9" ht="20.100000000000001" customHeight="1" x14ac:dyDescent="0.25">
      <c r="A211" s="232"/>
      <c r="B211" s="175"/>
      <c r="C211" s="169"/>
      <c r="D211" s="160"/>
      <c r="E211" s="99"/>
      <c r="F211" s="54" t="s">
        <v>53</v>
      </c>
      <c r="G211" s="3" t="s">
        <v>6</v>
      </c>
      <c r="H211" s="3" t="s">
        <v>415</v>
      </c>
      <c r="I211" s="4">
        <f>I210/I201*100</f>
        <v>74.966718759043815</v>
      </c>
    </row>
    <row r="212" spans="1:9" ht="20.100000000000001" customHeight="1" x14ac:dyDescent="0.25">
      <c r="A212" s="233"/>
      <c r="B212" s="175"/>
      <c r="C212" s="169"/>
      <c r="D212" s="238" t="s">
        <v>486</v>
      </c>
      <c r="E212" s="49" t="s">
        <v>48</v>
      </c>
      <c r="F212" s="81"/>
      <c r="G212" s="3" t="s">
        <v>49</v>
      </c>
      <c r="H212" s="3" t="s">
        <v>415</v>
      </c>
      <c r="I212" s="5">
        <v>20104</v>
      </c>
    </row>
    <row r="213" spans="1:9" ht="20.100000000000001" customHeight="1" x14ac:dyDescent="0.25">
      <c r="A213" s="171" t="s">
        <v>45</v>
      </c>
      <c r="B213" s="176"/>
      <c r="C213" s="170"/>
      <c r="D213" s="239"/>
      <c r="E213" s="132"/>
      <c r="F213" s="99" t="s">
        <v>53</v>
      </c>
      <c r="G213" s="3" t="s">
        <v>6</v>
      </c>
      <c r="H213" s="3" t="s">
        <v>415</v>
      </c>
      <c r="I213" s="4">
        <f>I212/I201*100</f>
        <v>8.9509841897409181</v>
      </c>
    </row>
    <row r="214" spans="1:9" ht="20.100000000000001" customHeight="1" x14ac:dyDescent="0.25">
      <c r="A214" s="232"/>
      <c r="B214" s="145" t="s">
        <v>155</v>
      </c>
      <c r="C214" s="144" t="s">
        <v>33</v>
      </c>
      <c r="D214" s="189"/>
      <c r="E214" s="189"/>
      <c r="F214" s="190"/>
      <c r="G214" s="3" t="s">
        <v>49</v>
      </c>
      <c r="H214" s="3" t="s">
        <v>415</v>
      </c>
      <c r="I214" s="5">
        <f>I221+I223+I225</f>
        <v>166685</v>
      </c>
    </row>
    <row r="215" spans="1:9" ht="20.100000000000001" customHeight="1" x14ac:dyDescent="0.25">
      <c r="A215" s="232"/>
      <c r="B215" s="220"/>
      <c r="C215" s="100"/>
      <c r="D215" s="50" t="s">
        <v>62</v>
      </c>
      <c r="E215" s="102"/>
      <c r="F215" s="103"/>
      <c r="G215" s="3" t="s">
        <v>6</v>
      </c>
      <c r="H215" s="3" t="s">
        <v>415</v>
      </c>
      <c r="I215" s="4">
        <f>(I221+I225)/I223*100</f>
        <v>33.717059083069273</v>
      </c>
    </row>
    <row r="216" spans="1:9" ht="20.100000000000001" customHeight="1" x14ac:dyDescent="0.25">
      <c r="A216" s="232"/>
      <c r="B216" s="220"/>
      <c r="C216" s="100"/>
      <c r="D216" s="50" t="s">
        <v>203</v>
      </c>
      <c r="E216" s="102"/>
      <c r="F216" s="103"/>
      <c r="G216" s="3" t="s">
        <v>6</v>
      </c>
      <c r="H216" s="3" t="s">
        <v>415</v>
      </c>
      <c r="I216" s="4">
        <f>I221/I223*100</f>
        <v>22.788496249649032</v>
      </c>
    </row>
    <row r="217" spans="1:9" ht="20.100000000000001" customHeight="1" x14ac:dyDescent="0.25">
      <c r="A217" s="232"/>
      <c r="B217" s="220"/>
      <c r="C217" s="100"/>
      <c r="D217" s="50" t="s">
        <v>51</v>
      </c>
      <c r="E217" s="102"/>
      <c r="F217" s="103"/>
      <c r="G217" s="3" t="s">
        <v>6</v>
      </c>
      <c r="H217" s="3" t="s">
        <v>415</v>
      </c>
      <c r="I217" s="4">
        <f>I225/I223*100</f>
        <v>10.928562833420239</v>
      </c>
    </row>
    <row r="218" spans="1:9" ht="20.100000000000001" customHeight="1" x14ac:dyDescent="0.25">
      <c r="A218" s="232"/>
      <c r="B218" s="220"/>
      <c r="C218" s="100"/>
      <c r="D218" s="50" t="s">
        <v>56</v>
      </c>
      <c r="E218" s="102"/>
      <c r="F218" s="103"/>
      <c r="G218" s="3" t="s">
        <v>6</v>
      </c>
      <c r="H218" s="3" t="s">
        <v>415</v>
      </c>
      <c r="I218" s="4">
        <f>I225/I221*100</f>
        <v>47.956489597634388</v>
      </c>
    </row>
    <row r="219" spans="1:9" ht="20.100000000000001" customHeight="1" x14ac:dyDescent="0.25">
      <c r="A219" s="232"/>
      <c r="B219" s="220"/>
      <c r="C219" s="168" t="s">
        <v>60</v>
      </c>
      <c r="D219" s="163" t="s">
        <v>14</v>
      </c>
      <c r="E219" s="189"/>
      <c r="F219" s="190"/>
      <c r="G219" s="3" t="s">
        <v>49</v>
      </c>
      <c r="H219" s="3" t="s">
        <v>415</v>
      </c>
      <c r="I219" s="5">
        <v>79808</v>
      </c>
    </row>
    <row r="220" spans="1:9" ht="20.100000000000001" customHeight="1" thickBot="1" x14ac:dyDescent="0.3">
      <c r="A220" s="232"/>
      <c r="B220" s="220"/>
      <c r="C220" s="234"/>
      <c r="D220" s="246" t="s">
        <v>65</v>
      </c>
      <c r="E220" s="236"/>
      <c r="F220" s="237"/>
      <c r="G220" s="44" t="s">
        <v>49</v>
      </c>
      <c r="H220" s="44" t="s">
        <v>415</v>
      </c>
      <c r="I220" s="45">
        <v>86877</v>
      </c>
    </row>
    <row r="221" spans="1:9" ht="20.100000000000001" customHeight="1" thickTop="1" x14ac:dyDescent="0.25">
      <c r="A221" s="232"/>
      <c r="B221" s="220"/>
      <c r="C221" s="169" t="s">
        <v>47</v>
      </c>
      <c r="D221" s="244" t="s">
        <v>472</v>
      </c>
      <c r="E221" s="49" t="s">
        <v>48</v>
      </c>
      <c r="F221" s="81"/>
      <c r="G221" s="42" t="s">
        <v>49</v>
      </c>
      <c r="H221" s="42" t="s">
        <v>415</v>
      </c>
      <c r="I221" s="43">
        <v>28407</v>
      </c>
    </row>
    <row r="222" spans="1:9" ht="20.100000000000001" customHeight="1" x14ac:dyDescent="0.25">
      <c r="A222" s="232"/>
      <c r="B222" s="220"/>
      <c r="C222" s="169"/>
      <c r="D222" s="245"/>
      <c r="E222" s="99"/>
      <c r="F222" s="54" t="s">
        <v>53</v>
      </c>
      <c r="G222" s="3" t="s">
        <v>6</v>
      </c>
      <c r="H222" s="3" t="s">
        <v>415</v>
      </c>
      <c r="I222" s="4">
        <f>I221/I214*100</f>
        <v>17.042325344212138</v>
      </c>
    </row>
    <row r="223" spans="1:9" ht="20.100000000000001" customHeight="1" x14ac:dyDescent="0.25">
      <c r="A223" s="232"/>
      <c r="B223" s="220"/>
      <c r="C223" s="169"/>
      <c r="D223" s="247" t="s">
        <v>21</v>
      </c>
      <c r="E223" s="49" t="s">
        <v>48</v>
      </c>
      <c r="F223" s="81"/>
      <c r="G223" s="3" t="s">
        <v>49</v>
      </c>
      <c r="H223" s="3" t="s">
        <v>415</v>
      </c>
      <c r="I223" s="5">
        <v>124655</v>
      </c>
    </row>
    <row r="224" spans="1:9" ht="20.100000000000001" customHeight="1" x14ac:dyDescent="0.25">
      <c r="A224" s="232"/>
      <c r="B224" s="220"/>
      <c r="C224" s="169"/>
      <c r="D224" s="248"/>
      <c r="E224" s="99"/>
      <c r="F224" s="54" t="s">
        <v>53</v>
      </c>
      <c r="G224" s="3" t="s">
        <v>6</v>
      </c>
      <c r="H224" s="3" t="s">
        <v>415</v>
      </c>
      <c r="I224" s="4">
        <f>I223/I214*100</f>
        <v>74.78477367489576</v>
      </c>
    </row>
    <row r="225" spans="1:9" ht="20.100000000000001" customHeight="1" x14ac:dyDescent="0.25">
      <c r="A225" s="232"/>
      <c r="B225" s="220"/>
      <c r="C225" s="169"/>
      <c r="D225" s="249" t="s">
        <v>20</v>
      </c>
      <c r="E225" s="49" t="s">
        <v>48</v>
      </c>
      <c r="F225" s="81"/>
      <c r="G225" s="3" t="s">
        <v>49</v>
      </c>
      <c r="H225" s="3" t="s">
        <v>415</v>
      </c>
      <c r="I225" s="5">
        <v>13623</v>
      </c>
    </row>
    <row r="226" spans="1:9" ht="20.100000000000001" customHeight="1" x14ac:dyDescent="0.25">
      <c r="A226" s="232"/>
      <c r="B226" s="226"/>
      <c r="C226" s="170"/>
      <c r="D226" s="250"/>
      <c r="E226" s="99"/>
      <c r="F226" s="54" t="s">
        <v>53</v>
      </c>
      <c r="G226" s="3" t="s">
        <v>6</v>
      </c>
      <c r="H226" s="3" t="s">
        <v>415</v>
      </c>
      <c r="I226" s="4">
        <f>I225/I214*100</f>
        <v>8.172900980892102</v>
      </c>
    </row>
    <row r="227" spans="1:9" ht="20.100000000000001" customHeight="1" x14ac:dyDescent="0.25">
      <c r="A227" s="232"/>
      <c r="B227" s="145" t="s">
        <v>169</v>
      </c>
      <c r="C227" s="144" t="s">
        <v>33</v>
      </c>
      <c r="D227" s="189"/>
      <c r="E227" s="189"/>
      <c r="F227" s="190"/>
      <c r="G227" s="3" t="s">
        <v>49</v>
      </c>
      <c r="H227" s="3" t="s">
        <v>415</v>
      </c>
      <c r="I227" s="5">
        <f>I234+I236+I238</f>
        <v>270547</v>
      </c>
    </row>
    <row r="228" spans="1:9" ht="20.100000000000001" customHeight="1" x14ac:dyDescent="0.25">
      <c r="A228" s="232"/>
      <c r="B228" s="220"/>
      <c r="C228" s="100"/>
      <c r="D228" s="50" t="s">
        <v>62</v>
      </c>
      <c r="E228" s="102"/>
      <c r="F228" s="103"/>
      <c r="G228" s="3" t="s">
        <v>6</v>
      </c>
      <c r="H228" s="3" t="s">
        <v>415</v>
      </c>
      <c r="I228" s="4">
        <f>(I234+I238)/I236*100</f>
        <v>33.003136460617263</v>
      </c>
    </row>
    <row r="229" spans="1:9" ht="20.100000000000001" customHeight="1" x14ac:dyDescent="0.25">
      <c r="A229" s="232"/>
      <c r="B229" s="220"/>
      <c r="C229" s="100"/>
      <c r="D229" s="50" t="s">
        <v>203</v>
      </c>
      <c r="E229" s="102"/>
      <c r="F229" s="103"/>
      <c r="G229" s="3" t="s">
        <v>6</v>
      </c>
      <c r="H229" s="3" t="s">
        <v>415</v>
      </c>
      <c r="I229" s="4">
        <f>I234/I236*100</f>
        <v>19.784773909367104</v>
      </c>
    </row>
    <row r="230" spans="1:9" ht="20.100000000000001" customHeight="1" x14ac:dyDescent="0.25">
      <c r="A230" s="232"/>
      <c r="B230" s="220"/>
      <c r="C230" s="100"/>
      <c r="D230" s="50" t="s">
        <v>51</v>
      </c>
      <c r="E230" s="102"/>
      <c r="F230" s="103"/>
      <c r="G230" s="3" t="s">
        <v>6</v>
      </c>
      <c r="H230" s="3" t="s">
        <v>415</v>
      </c>
      <c r="I230" s="4">
        <f>I238/I236*100</f>
        <v>13.218362551250159</v>
      </c>
    </row>
    <row r="231" spans="1:9" ht="20.100000000000001" customHeight="1" x14ac:dyDescent="0.25">
      <c r="A231" s="232"/>
      <c r="B231" s="220"/>
      <c r="C231" s="100"/>
      <c r="D231" s="50" t="s">
        <v>56</v>
      </c>
      <c r="E231" s="102"/>
      <c r="F231" s="103"/>
      <c r="G231" s="3" t="s">
        <v>6</v>
      </c>
      <c r="H231" s="3" t="s">
        <v>415</v>
      </c>
      <c r="I231" s="4">
        <f>I238/I234*100</f>
        <v>66.810783948316569</v>
      </c>
    </row>
    <row r="232" spans="1:9" ht="20.100000000000001" customHeight="1" x14ac:dyDescent="0.25">
      <c r="A232" s="232"/>
      <c r="B232" s="220"/>
      <c r="C232" s="168" t="s">
        <v>60</v>
      </c>
      <c r="D232" s="163" t="s">
        <v>14</v>
      </c>
      <c r="E232" s="189"/>
      <c r="F232" s="190"/>
      <c r="G232" s="3" t="s">
        <v>49</v>
      </c>
      <c r="H232" s="3" t="s">
        <v>415</v>
      </c>
      <c r="I232" s="5">
        <v>129992</v>
      </c>
    </row>
    <row r="233" spans="1:9" ht="20.100000000000001" customHeight="1" thickBot="1" x14ac:dyDescent="0.3">
      <c r="A233" s="232"/>
      <c r="B233" s="220"/>
      <c r="C233" s="234"/>
      <c r="D233" s="246" t="s">
        <v>65</v>
      </c>
      <c r="E233" s="236"/>
      <c r="F233" s="237"/>
      <c r="G233" s="44" t="s">
        <v>49</v>
      </c>
      <c r="H233" s="44" t="s">
        <v>415</v>
      </c>
      <c r="I233" s="45">
        <v>140555</v>
      </c>
    </row>
    <row r="234" spans="1:9" ht="20.100000000000001" customHeight="1" thickTop="1" x14ac:dyDescent="0.25">
      <c r="A234" s="232"/>
      <c r="B234" s="220"/>
      <c r="C234" s="169" t="s">
        <v>47</v>
      </c>
      <c r="D234" s="244" t="s">
        <v>472</v>
      </c>
      <c r="E234" s="49" t="s">
        <v>48</v>
      </c>
      <c r="F234" s="81"/>
      <c r="G234" s="42" t="s">
        <v>49</v>
      </c>
      <c r="H234" s="42" t="s">
        <v>415</v>
      </c>
      <c r="I234" s="43">
        <v>40245</v>
      </c>
    </row>
    <row r="235" spans="1:9" ht="20.100000000000001" customHeight="1" x14ac:dyDescent="0.25">
      <c r="A235" s="232"/>
      <c r="B235" s="220"/>
      <c r="C235" s="169"/>
      <c r="D235" s="245"/>
      <c r="E235" s="99"/>
      <c r="F235" s="54" t="s">
        <v>53</v>
      </c>
      <c r="G235" s="3" t="s">
        <v>6</v>
      </c>
      <c r="H235" s="3" t="s">
        <v>415</v>
      </c>
      <c r="I235" s="4">
        <f>I234/I227*100</f>
        <v>14.875419058426079</v>
      </c>
    </row>
    <row r="236" spans="1:9" ht="20.100000000000001" customHeight="1" x14ac:dyDescent="0.25">
      <c r="A236" s="232"/>
      <c r="B236" s="220"/>
      <c r="C236" s="169"/>
      <c r="D236" s="247" t="s">
        <v>21</v>
      </c>
      <c r="E236" s="49" t="s">
        <v>48</v>
      </c>
      <c r="F236" s="81"/>
      <c r="G236" s="3" t="s">
        <v>49</v>
      </c>
      <c r="H236" s="3" t="s">
        <v>415</v>
      </c>
      <c r="I236" s="5">
        <v>203414</v>
      </c>
    </row>
    <row r="237" spans="1:9" ht="20.100000000000001" customHeight="1" x14ac:dyDescent="0.25">
      <c r="A237" s="232"/>
      <c r="B237" s="220"/>
      <c r="C237" s="169"/>
      <c r="D237" s="248"/>
      <c r="E237" s="99"/>
      <c r="F237" s="54" t="s">
        <v>53</v>
      </c>
      <c r="G237" s="3" t="s">
        <v>6</v>
      </c>
      <c r="H237" s="3" t="s">
        <v>415</v>
      </c>
      <c r="I237" s="4">
        <f>I236/I227*100</f>
        <v>75.186196853042176</v>
      </c>
    </row>
    <row r="238" spans="1:9" ht="20.100000000000001" customHeight="1" x14ac:dyDescent="0.25">
      <c r="A238" s="232"/>
      <c r="B238" s="220"/>
      <c r="C238" s="169"/>
      <c r="D238" s="249" t="s">
        <v>20</v>
      </c>
      <c r="E238" s="49" t="s">
        <v>48</v>
      </c>
      <c r="F238" s="81"/>
      <c r="G238" s="3" t="s">
        <v>49</v>
      </c>
      <c r="H238" s="3" t="s">
        <v>415</v>
      </c>
      <c r="I238" s="5">
        <v>26888</v>
      </c>
    </row>
    <row r="239" spans="1:9" ht="20.100000000000001" customHeight="1" x14ac:dyDescent="0.25">
      <c r="A239" s="232"/>
      <c r="B239" s="226"/>
      <c r="C239" s="170"/>
      <c r="D239" s="250"/>
      <c r="E239" s="99"/>
      <c r="F239" s="54" t="s">
        <v>53</v>
      </c>
      <c r="G239" s="3" t="s">
        <v>6</v>
      </c>
      <c r="H239" s="3" t="s">
        <v>415</v>
      </c>
      <c r="I239" s="4">
        <f>I238/I227*100</f>
        <v>9.9383840885317536</v>
      </c>
    </row>
    <row r="240" spans="1:9" ht="20.100000000000001" customHeight="1" x14ac:dyDescent="0.25">
      <c r="A240" s="232"/>
      <c r="B240" s="174" t="s">
        <v>246</v>
      </c>
      <c r="C240" s="144" t="s">
        <v>33</v>
      </c>
      <c r="D240" s="189"/>
      <c r="E240" s="189"/>
      <c r="F240" s="190"/>
      <c r="G240" s="3" t="s">
        <v>49</v>
      </c>
      <c r="H240" s="3" t="s">
        <v>415</v>
      </c>
      <c r="I240" s="5">
        <f>I247+I249+I251</f>
        <v>166778</v>
      </c>
    </row>
    <row r="241" spans="1:9" ht="20.100000000000001" customHeight="1" x14ac:dyDescent="0.25">
      <c r="A241" s="232"/>
      <c r="B241" s="175"/>
      <c r="C241" s="100"/>
      <c r="D241" s="50" t="s">
        <v>62</v>
      </c>
      <c r="E241" s="102"/>
      <c r="F241" s="103"/>
      <c r="G241" s="3" t="s">
        <v>6</v>
      </c>
      <c r="H241" s="3" t="s">
        <v>415</v>
      </c>
      <c r="I241" s="23">
        <f>-(I247+I251)/I249*100</f>
        <v>-37.25906539594753</v>
      </c>
    </row>
    <row r="242" spans="1:9" ht="20.100000000000001" customHeight="1" x14ac:dyDescent="0.25">
      <c r="A242" s="232"/>
      <c r="B242" s="175"/>
      <c r="C242" s="100"/>
      <c r="D242" s="50" t="s">
        <v>203</v>
      </c>
      <c r="E242" s="102"/>
      <c r="F242" s="103"/>
      <c r="G242" s="3" t="s">
        <v>6</v>
      </c>
      <c r="H242" s="3" t="s">
        <v>415</v>
      </c>
      <c r="I242" s="23">
        <f>I247/I249*100</f>
        <v>20.519974322255692</v>
      </c>
    </row>
    <row r="243" spans="1:9" ht="20.100000000000001" customHeight="1" x14ac:dyDescent="0.25">
      <c r="A243" s="232"/>
      <c r="B243" s="175"/>
      <c r="C243" s="100"/>
      <c r="D243" s="50" t="s">
        <v>51</v>
      </c>
      <c r="E243" s="102"/>
      <c r="F243" s="103"/>
      <c r="G243" s="3" t="s">
        <v>6</v>
      </c>
      <c r="H243" s="3" t="s">
        <v>415</v>
      </c>
      <c r="I243" s="23">
        <f>I251/I249*100</f>
        <v>16.739091073691835</v>
      </c>
    </row>
    <row r="244" spans="1:9" ht="20.100000000000001" customHeight="1" x14ac:dyDescent="0.25">
      <c r="A244" s="232"/>
      <c r="B244" s="175"/>
      <c r="C244" s="100"/>
      <c r="D244" s="50" t="s">
        <v>56</v>
      </c>
      <c r="E244" s="102"/>
      <c r="F244" s="103"/>
      <c r="G244" s="3" t="s">
        <v>6</v>
      </c>
      <c r="H244" s="3" t="s">
        <v>415</v>
      </c>
      <c r="I244" s="23">
        <f>I251/I247*100</f>
        <v>81.574619981550555</v>
      </c>
    </row>
    <row r="245" spans="1:9" ht="20.100000000000001" customHeight="1" x14ac:dyDescent="0.25">
      <c r="A245" s="232"/>
      <c r="B245" s="175"/>
      <c r="C245" s="168" t="s">
        <v>60</v>
      </c>
      <c r="D245" s="163" t="s">
        <v>14</v>
      </c>
      <c r="E245" s="189"/>
      <c r="F245" s="190"/>
      <c r="G245" s="3" t="s">
        <v>49</v>
      </c>
      <c r="H245" s="3" t="s">
        <v>415</v>
      </c>
      <c r="I245" s="5">
        <v>82510</v>
      </c>
    </row>
    <row r="246" spans="1:9" ht="20.100000000000001" customHeight="1" thickBot="1" x14ac:dyDescent="0.3">
      <c r="A246" s="232"/>
      <c r="B246" s="175"/>
      <c r="C246" s="234"/>
      <c r="D246" s="246" t="s">
        <v>65</v>
      </c>
      <c r="E246" s="236"/>
      <c r="F246" s="237"/>
      <c r="G246" s="44" t="s">
        <v>49</v>
      </c>
      <c r="H246" s="44" t="s">
        <v>415</v>
      </c>
      <c r="I246" s="45">
        <v>84268</v>
      </c>
    </row>
    <row r="247" spans="1:9" ht="20.100000000000001" customHeight="1" thickTop="1" x14ac:dyDescent="0.25">
      <c r="A247" s="233"/>
      <c r="B247" s="175"/>
      <c r="C247" s="227" t="s">
        <v>47</v>
      </c>
      <c r="D247" s="240" t="s">
        <v>487</v>
      </c>
      <c r="E247" s="49" t="s">
        <v>48</v>
      </c>
      <c r="F247" s="81"/>
      <c r="G247" s="42" t="s">
        <v>49</v>
      </c>
      <c r="H247" s="42" t="s">
        <v>415</v>
      </c>
      <c r="I247" s="43">
        <v>24933</v>
      </c>
    </row>
    <row r="248" spans="1:9" ht="20.100000000000001" customHeight="1" x14ac:dyDescent="0.25">
      <c r="A248" s="171" t="s">
        <v>45</v>
      </c>
      <c r="B248" s="175"/>
      <c r="C248" s="169"/>
      <c r="D248" s="239"/>
      <c r="E248" s="132"/>
      <c r="F248" s="99" t="s">
        <v>53</v>
      </c>
      <c r="G248" s="3" t="s">
        <v>6</v>
      </c>
      <c r="H248" s="3" t="s">
        <v>415</v>
      </c>
      <c r="I248" s="4">
        <f>I247/I240*100</f>
        <v>14.949813524565588</v>
      </c>
    </row>
    <row r="249" spans="1:9" ht="20.100000000000001" customHeight="1" x14ac:dyDescent="0.25">
      <c r="A249" s="232"/>
      <c r="B249" s="175"/>
      <c r="C249" s="169"/>
      <c r="D249" s="247" t="s">
        <v>21</v>
      </c>
      <c r="E249" s="49" t="s">
        <v>48</v>
      </c>
      <c r="F249" s="81"/>
      <c r="G249" s="3" t="s">
        <v>49</v>
      </c>
      <c r="H249" s="3" t="s">
        <v>415</v>
      </c>
      <c r="I249" s="5">
        <v>121506</v>
      </c>
    </row>
    <row r="250" spans="1:9" ht="20.100000000000001" customHeight="1" x14ac:dyDescent="0.25">
      <c r="A250" s="232"/>
      <c r="B250" s="175"/>
      <c r="C250" s="169"/>
      <c r="D250" s="248"/>
      <c r="E250" s="99"/>
      <c r="F250" s="54" t="s">
        <v>53</v>
      </c>
      <c r="G250" s="3" t="s">
        <v>6</v>
      </c>
      <c r="H250" s="3" t="s">
        <v>415</v>
      </c>
      <c r="I250" s="4">
        <f>I249/I240*100</f>
        <v>72.854932904819577</v>
      </c>
    </row>
    <row r="251" spans="1:9" ht="20.100000000000001" customHeight="1" x14ac:dyDescent="0.25">
      <c r="A251" s="232"/>
      <c r="B251" s="175"/>
      <c r="C251" s="169"/>
      <c r="D251" s="249" t="s">
        <v>20</v>
      </c>
      <c r="E251" s="49" t="s">
        <v>48</v>
      </c>
      <c r="F251" s="81"/>
      <c r="G251" s="3" t="s">
        <v>49</v>
      </c>
      <c r="H251" s="3" t="s">
        <v>415</v>
      </c>
      <c r="I251" s="5">
        <v>20339</v>
      </c>
    </row>
    <row r="252" spans="1:9" ht="20.100000000000001" customHeight="1" x14ac:dyDescent="0.25">
      <c r="A252" s="232"/>
      <c r="B252" s="176"/>
      <c r="C252" s="170"/>
      <c r="D252" s="250"/>
      <c r="E252" s="99"/>
      <c r="F252" s="54" t="s">
        <v>53</v>
      </c>
      <c r="G252" s="3" t="s">
        <v>6</v>
      </c>
      <c r="H252" s="3" t="s">
        <v>415</v>
      </c>
      <c r="I252" s="4">
        <f>I251/I240*100</f>
        <v>12.195253570614829</v>
      </c>
    </row>
    <row r="253" spans="1:9" ht="20.100000000000001" customHeight="1" x14ac:dyDescent="0.25">
      <c r="A253" s="232"/>
      <c r="B253" s="156" t="s">
        <v>248</v>
      </c>
      <c r="C253" s="144" t="s">
        <v>33</v>
      </c>
      <c r="D253" s="189"/>
      <c r="E253" s="189"/>
      <c r="F253" s="190"/>
      <c r="G253" s="3" t="s">
        <v>49</v>
      </c>
      <c r="H253" s="3" t="s">
        <v>415</v>
      </c>
      <c r="I253" s="5">
        <f>I260+I262+I264</f>
        <v>50952</v>
      </c>
    </row>
    <row r="254" spans="1:9" ht="20.100000000000001" customHeight="1" x14ac:dyDescent="0.25">
      <c r="A254" s="232"/>
      <c r="B254" s="221"/>
      <c r="C254" s="100"/>
      <c r="D254" s="50" t="s">
        <v>62</v>
      </c>
      <c r="E254" s="102"/>
      <c r="F254" s="103"/>
      <c r="G254" s="3" t="s">
        <v>6</v>
      </c>
      <c r="H254" s="3" t="s">
        <v>415</v>
      </c>
      <c r="I254" s="4">
        <f>(I260+I264)/I262*100</f>
        <v>41.223426369910477</v>
      </c>
    </row>
    <row r="255" spans="1:9" ht="20.100000000000001" customHeight="1" x14ac:dyDescent="0.25">
      <c r="A255" s="232"/>
      <c r="B255" s="221"/>
      <c r="C255" s="100"/>
      <c r="D255" s="50" t="s">
        <v>203</v>
      </c>
      <c r="E255" s="102"/>
      <c r="F255" s="103"/>
      <c r="G255" s="3" t="s">
        <v>6</v>
      </c>
      <c r="H255" s="3" t="s">
        <v>415</v>
      </c>
      <c r="I255" s="4">
        <f>I260/I262*100</f>
        <v>15.940020510546301</v>
      </c>
    </row>
    <row r="256" spans="1:9" ht="20.100000000000001" customHeight="1" x14ac:dyDescent="0.25">
      <c r="A256" s="232"/>
      <c r="B256" s="221"/>
      <c r="C256" s="100"/>
      <c r="D256" s="50" t="s">
        <v>51</v>
      </c>
      <c r="E256" s="102"/>
      <c r="F256" s="103"/>
      <c r="G256" s="3" t="s">
        <v>6</v>
      </c>
      <c r="H256" s="3" t="s">
        <v>415</v>
      </c>
      <c r="I256" s="4">
        <f>I264/I262*100</f>
        <v>25.283405859364173</v>
      </c>
    </row>
    <row r="257" spans="1:9" ht="20.100000000000001" customHeight="1" x14ac:dyDescent="0.25">
      <c r="A257" s="232"/>
      <c r="B257" s="221"/>
      <c r="C257" s="100"/>
      <c r="D257" s="50" t="s">
        <v>56</v>
      </c>
      <c r="E257" s="102"/>
      <c r="F257" s="103"/>
      <c r="G257" s="3" t="s">
        <v>6</v>
      </c>
      <c r="H257" s="3" t="s">
        <v>415</v>
      </c>
      <c r="I257" s="4">
        <f>I264/I260*100</f>
        <v>158.61589288819334</v>
      </c>
    </row>
    <row r="258" spans="1:9" ht="20.100000000000001" customHeight="1" x14ac:dyDescent="0.25">
      <c r="A258" s="232"/>
      <c r="B258" s="221"/>
      <c r="C258" s="168" t="s">
        <v>60</v>
      </c>
      <c r="D258" s="163" t="s">
        <v>14</v>
      </c>
      <c r="E258" s="189"/>
      <c r="F258" s="190"/>
      <c r="G258" s="3" t="s">
        <v>49</v>
      </c>
      <c r="H258" s="3" t="s">
        <v>415</v>
      </c>
      <c r="I258" s="5">
        <v>26224</v>
      </c>
    </row>
    <row r="259" spans="1:9" ht="20.100000000000001" customHeight="1" thickBot="1" x14ac:dyDescent="0.3">
      <c r="A259" s="232"/>
      <c r="B259" s="221"/>
      <c r="C259" s="234"/>
      <c r="D259" s="246" t="s">
        <v>65</v>
      </c>
      <c r="E259" s="236"/>
      <c r="F259" s="237"/>
      <c r="G259" s="44" t="s">
        <v>49</v>
      </c>
      <c r="H259" s="44" t="s">
        <v>415</v>
      </c>
      <c r="I259" s="45">
        <v>24728</v>
      </c>
    </row>
    <row r="260" spans="1:9" ht="20.100000000000001" customHeight="1" thickTop="1" x14ac:dyDescent="0.25">
      <c r="A260" s="232"/>
      <c r="B260" s="221"/>
      <c r="C260" s="169" t="s">
        <v>47</v>
      </c>
      <c r="D260" s="330" t="s">
        <v>472</v>
      </c>
      <c r="E260" s="49" t="s">
        <v>48</v>
      </c>
      <c r="F260" s="81"/>
      <c r="G260" s="42" t="s">
        <v>49</v>
      </c>
      <c r="H260" s="42" t="s">
        <v>415</v>
      </c>
      <c r="I260" s="43">
        <v>5751</v>
      </c>
    </row>
    <row r="261" spans="1:9" ht="20.100000000000001" customHeight="1" x14ac:dyDescent="0.25">
      <c r="A261" s="232"/>
      <c r="B261" s="221"/>
      <c r="C261" s="169"/>
      <c r="D261" s="250"/>
      <c r="E261" s="99"/>
      <c r="F261" s="54" t="s">
        <v>53</v>
      </c>
      <c r="G261" s="3" t="s">
        <v>6</v>
      </c>
      <c r="H261" s="3" t="s">
        <v>415</v>
      </c>
      <c r="I261" s="4">
        <f>I260/I253*100</f>
        <v>11.287093735280264</v>
      </c>
    </row>
    <row r="262" spans="1:9" ht="20.100000000000001" customHeight="1" x14ac:dyDescent="0.25">
      <c r="A262" s="232"/>
      <c r="B262" s="221"/>
      <c r="C262" s="169"/>
      <c r="D262" s="247" t="s">
        <v>21</v>
      </c>
      <c r="E262" s="49" t="s">
        <v>48</v>
      </c>
      <c r="F262" s="81"/>
      <c r="G262" s="3" t="s">
        <v>49</v>
      </c>
      <c r="H262" s="3" t="s">
        <v>415</v>
      </c>
      <c r="I262" s="5">
        <v>36079</v>
      </c>
    </row>
    <row r="263" spans="1:9" ht="20.100000000000001" customHeight="1" x14ac:dyDescent="0.25">
      <c r="A263" s="232"/>
      <c r="B263" s="221"/>
      <c r="C263" s="169"/>
      <c r="D263" s="248"/>
      <c r="E263" s="99"/>
      <c r="F263" s="54" t="s">
        <v>53</v>
      </c>
      <c r="G263" s="3" t="s">
        <v>6</v>
      </c>
      <c r="H263" s="3" t="s">
        <v>415</v>
      </c>
      <c r="I263" s="4">
        <f>I262/I253*100</f>
        <v>70.809781755377614</v>
      </c>
    </row>
    <row r="264" spans="1:9" ht="20.100000000000001" customHeight="1" x14ac:dyDescent="0.25">
      <c r="A264" s="232"/>
      <c r="B264" s="221"/>
      <c r="C264" s="169"/>
      <c r="D264" s="249" t="s">
        <v>20</v>
      </c>
      <c r="E264" s="49" t="s">
        <v>48</v>
      </c>
      <c r="F264" s="81"/>
      <c r="G264" s="3" t="s">
        <v>49</v>
      </c>
      <c r="H264" s="3" t="s">
        <v>415</v>
      </c>
      <c r="I264" s="5">
        <v>9122</v>
      </c>
    </row>
    <row r="265" spans="1:9" ht="20.100000000000001" customHeight="1" x14ac:dyDescent="0.25">
      <c r="A265" s="232"/>
      <c r="B265" s="222"/>
      <c r="C265" s="170"/>
      <c r="D265" s="250"/>
      <c r="E265" s="99"/>
      <c r="F265" s="54" t="s">
        <v>53</v>
      </c>
      <c r="G265" s="3" t="s">
        <v>6</v>
      </c>
      <c r="H265" s="3" t="s">
        <v>415</v>
      </c>
      <c r="I265" s="4">
        <f>I264/I253*100</f>
        <v>17.903124509342124</v>
      </c>
    </row>
    <row r="266" spans="1:9" ht="20.100000000000001" customHeight="1" x14ac:dyDescent="0.25">
      <c r="A266" s="232"/>
      <c r="B266" s="174" t="s">
        <v>157</v>
      </c>
      <c r="C266" s="144" t="s">
        <v>33</v>
      </c>
      <c r="D266" s="189"/>
      <c r="E266" s="189"/>
      <c r="F266" s="190"/>
      <c r="G266" s="3" t="s">
        <v>49</v>
      </c>
      <c r="H266" s="3" t="s">
        <v>415</v>
      </c>
      <c r="I266" s="5">
        <f>I273+I275+I277</f>
        <v>77656</v>
      </c>
    </row>
    <row r="267" spans="1:9" ht="20.100000000000001" customHeight="1" x14ac:dyDescent="0.25">
      <c r="A267" s="232"/>
      <c r="B267" s="175"/>
      <c r="C267" s="100"/>
      <c r="D267" s="50" t="s">
        <v>62</v>
      </c>
      <c r="E267" s="102"/>
      <c r="F267" s="103"/>
      <c r="G267" s="3" t="s">
        <v>6</v>
      </c>
      <c r="H267" s="3" t="s">
        <v>415</v>
      </c>
      <c r="I267" s="4">
        <f>(I273+I277)/I275*100</f>
        <v>38.384774395894219</v>
      </c>
    </row>
    <row r="268" spans="1:9" ht="20.100000000000001" customHeight="1" x14ac:dyDescent="0.25">
      <c r="A268" s="232"/>
      <c r="B268" s="175"/>
      <c r="C268" s="100"/>
      <c r="D268" s="50" t="s">
        <v>203</v>
      </c>
      <c r="E268" s="102"/>
      <c r="F268" s="103"/>
      <c r="G268" s="3" t="s">
        <v>6</v>
      </c>
      <c r="H268" s="3" t="s">
        <v>415</v>
      </c>
      <c r="I268" s="4">
        <f>I273/I275*100</f>
        <v>21.455556347565757</v>
      </c>
    </row>
    <row r="269" spans="1:9" ht="20.100000000000001" customHeight="1" x14ac:dyDescent="0.25">
      <c r="A269" s="232"/>
      <c r="B269" s="175"/>
      <c r="C269" s="100"/>
      <c r="D269" s="50" t="s">
        <v>51</v>
      </c>
      <c r="E269" s="102"/>
      <c r="F269" s="103"/>
      <c r="G269" s="3" t="s">
        <v>6</v>
      </c>
      <c r="H269" s="3" t="s">
        <v>415</v>
      </c>
      <c r="I269" s="4">
        <f>I277/I275*100</f>
        <v>16.929218048328462</v>
      </c>
    </row>
    <row r="270" spans="1:9" ht="20.100000000000001" customHeight="1" x14ac:dyDescent="0.25">
      <c r="A270" s="232"/>
      <c r="B270" s="175"/>
      <c r="C270" s="100"/>
      <c r="D270" s="50" t="s">
        <v>56</v>
      </c>
      <c r="E270" s="102"/>
      <c r="F270" s="103"/>
      <c r="G270" s="3" t="s">
        <v>6</v>
      </c>
      <c r="H270" s="3" t="s">
        <v>415</v>
      </c>
      <c r="I270" s="4">
        <f>I277/I273*100</f>
        <v>78.903654485049827</v>
      </c>
    </row>
    <row r="271" spans="1:9" ht="20.100000000000001" customHeight="1" x14ac:dyDescent="0.25">
      <c r="A271" s="232"/>
      <c r="B271" s="175"/>
      <c r="C271" s="168" t="s">
        <v>60</v>
      </c>
      <c r="D271" s="163" t="s">
        <v>14</v>
      </c>
      <c r="E271" s="189"/>
      <c r="F271" s="190"/>
      <c r="G271" s="3" t="s">
        <v>49</v>
      </c>
      <c r="H271" s="3" t="s">
        <v>415</v>
      </c>
      <c r="I271" s="5">
        <v>39105</v>
      </c>
    </row>
    <row r="272" spans="1:9" ht="20.100000000000001" customHeight="1" thickBot="1" x14ac:dyDescent="0.3">
      <c r="A272" s="232"/>
      <c r="B272" s="175"/>
      <c r="C272" s="234"/>
      <c r="D272" s="246" t="s">
        <v>65</v>
      </c>
      <c r="E272" s="236"/>
      <c r="F272" s="237"/>
      <c r="G272" s="44" t="s">
        <v>49</v>
      </c>
      <c r="H272" s="44" t="s">
        <v>415</v>
      </c>
      <c r="I272" s="45">
        <v>38551</v>
      </c>
    </row>
    <row r="273" spans="1:9" ht="20.100000000000001" customHeight="1" thickTop="1" x14ac:dyDescent="0.25">
      <c r="A273" s="232"/>
      <c r="B273" s="175"/>
      <c r="C273" s="169" t="s">
        <v>47</v>
      </c>
      <c r="D273" s="330" t="s">
        <v>472</v>
      </c>
      <c r="E273" s="49" t="s">
        <v>48</v>
      </c>
      <c r="F273" s="81"/>
      <c r="G273" s="42" t="s">
        <v>49</v>
      </c>
      <c r="H273" s="42" t="s">
        <v>415</v>
      </c>
      <c r="I273" s="43">
        <v>12040</v>
      </c>
    </row>
    <row r="274" spans="1:9" ht="20.100000000000001" customHeight="1" x14ac:dyDescent="0.25">
      <c r="A274" s="232"/>
      <c r="B274" s="175"/>
      <c r="C274" s="169"/>
      <c r="D274" s="250"/>
      <c r="E274" s="99"/>
      <c r="F274" s="54" t="s">
        <v>53</v>
      </c>
      <c r="G274" s="3" t="s">
        <v>6</v>
      </c>
      <c r="H274" s="3" t="s">
        <v>415</v>
      </c>
      <c r="I274" s="4">
        <f>I273/I266*100</f>
        <v>15.504275265272483</v>
      </c>
    </row>
    <row r="275" spans="1:9" ht="20.100000000000001" customHeight="1" x14ac:dyDescent="0.25">
      <c r="A275" s="232"/>
      <c r="B275" s="175"/>
      <c r="C275" s="169"/>
      <c r="D275" s="247" t="s">
        <v>21</v>
      </c>
      <c r="E275" s="49" t="s">
        <v>48</v>
      </c>
      <c r="F275" s="81"/>
      <c r="G275" s="3" t="s">
        <v>49</v>
      </c>
      <c r="H275" s="3" t="s">
        <v>415</v>
      </c>
      <c r="I275" s="5">
        <v>56116</v>
      </c>
    </row>
    <row r="276" spans="1:9" ht="20.100000000000001" customHeight="1" x14ac:dyDescent="0.25">
      <c r="A276" s="232"/>
      <c r="B276" s="175"/>
      <c r="C276" s="169"/>
      <c r="D276" s="248"/>
      <c r="E276" s="99"/>
      <c r="F276" s="54" t="s">
        <v>53</v>
      </c>
      <c r="G276" s="3" t="s">
        <v>6</v>
      </c>
      <c r="H276" s="3" t="s">
        <v>415</v>
      </c>
      <c r="I276" s="4">
        <f>I275/I266*100</f>
        <v>72.262284949005874</v>
      </c>
    </row>
    <row r="277" spans="1:9" ht="20.100000000000001" customHeight="1" x14ac:dyDescent="0.25">
      <c r="A277" s="232"/>
      <c r="B277" s="175"/>
      <c r="C277" s="169"/>
      <c r="D277" s="261" t="s">
        <v>20</v>
      </c>
      <c r="E277" s="49" t="s">
        <v>48</v>
      </c>
      <c r="F277" s="81"/>
      <c r="G277" s="3" t="s">
        <v>49</v>
      </c>
      <c r="H277" s="3" t="s">
        <v>415</v>
      </c>
      <c r="I277" s="5">
        <v>9500</v>
      </c>
    </row>
    <row r="278" spans="1:9" ht="20.100000000000001" customHeight="1" x14ac:dyDescent="0.25">
      <c r="A278" s="232"/>
      <c r="B278" s="176"/>
      <c r="C278" s="170"/>
      <c r="D278" s="245"/>
      <c r="E278" s="99"/>
      <c r="F278" s="54" t="s">
        <v>53</v>
      </c>
      <c r="G278" s="3" t="s">
        <v>6</v>
      </c>
      <c r="H278" s="3" t="s">
        <v>415</v>
      </c>
      <c r="I278" s="4">
        <f>I277/I266*100</f>
        <v>12.233439785721645</v>
      </c>
    </row>
    <row r="279" spans="1:9" ht="20.100000000000001" customHeight="1" x14ac:dyDescent="0.25">
      <c r="A279" s="232"/>
      <c r="B279" s="156" t="s">
        <v>55</v>
      </c>
      <c r="C279" s="144" t="s">
        <v>33</v>
      </c>
      <c r="D279" s="189"/>
      <c r="E279" s="189"/>
      <c r="F279" s="190"/>
      <c r="G279" s="3" t="s">
        <v>49</v>
      </c>
      <c r="H279" s="3" t="s">
        <v>415</v>
      </c>
      <c r="I279" s="5">
        <f>I286+I288+I290</f>
        <v>86350</v>
      </c>
    </row>
    <row r="280" spans="1:9" ht="20.100000000000001" customHeight="1" x14ac:dyDescent="0.25">
      <c r="A280" s="232"/>
      <c r="B280" s="158"/>
      <c r="C280" s="158"/>
      <c r="D280" s="50" t="s">
        <v>62</v>
      </c>
      <c r="E280" s="102"/>
      <c r="F280" s="103"/>
      <c r="G280" s="3" t="s">
        <v>6</v>
      </c>
      <c r="H280" s="3" t="s">
        <v>415</v>
      </c>
      <c r="I280" s="23">
        <f>(I286+I290)/I288*100</f>
        <v>37.736872328207745</v>
      </c>
    </row>
    <row r="281" spans="1:9" ht="20.100000000000001" customHeight="1" x14ac:dyDescent="0.25">
      <c r="A281" s="232"/>
      <c r="B281" s="158"/>
      <c r="C281" s="158"/>
      <c r="D281" s="50" t="s">
        <v>203</v>
      </c>
      <c r="E281" s="102"/>
      <c r="F281" s="103"/>
      <c r="G281" s="3" t="s">
        <v>6</v>
      </c>
      <c r="H281" s="3" t="s">
        <v>415</v>
      </c>
      <c r="I281" s="23">
        <f>I286/I288*100</f>
        <v>19.793594078989347</v>
      </c>
    </row>
    <row r="282" spans="1:9" ht="20.100000000000001" customHeight="1" x14ac:dyDescent="0.25">
      <c r="A282" s="233"/>
      <c r="B282" s="158"/>
      <c r="C282" s="158"/>
      <c r="D282" s="50" t="s">
        <v>51</v>
      </c>
      <c r="E282" s="102"/>
      <c r="F282" s="103"/>
      <c r="G282" s="3" t="s">
        <v>6</v>
      </c>
      <c r="H282" s="3" t="s">
        <v>415</v>
      </c>
      <c r="I282" s="23">
        <f>I290/I288*100</f>
        <v>17.943278249218402</v>
      </c>
    </row>
    <row r="283" spans="1:9" ht="20.100000000000001" customHeight="1" x14ac:dyDescent="0.25">
      <c r="A283" s="171" t="s">
        <v>45</v>
      </c>
      <c r="B283" s="158"/>
      <c r="C283" s="157"/>
      <c r="D283" s="51" t="s">
        <v>56</v>
      </c>
      <c r="E283" s="52"/>
      <c r="F283" s="53"/>
      <c r="G283" s="3" t="s">
        <v>6</v>
      </c>
      <c r="H283" s="3" t="s">
        <v>415</v>
      </c>
      <c r="I283" s="23">
        <f>I290/I286*100</f>
        <v>90.651946168103791</v>
      </c>
    </row>
    <row r="284" spans="1:9" ht="20.100000000000001" customHeight="1" x14ac:dyDescent="0.25">
      <c r="A284" s="232"/>
      <c r="B284" s="158"/>
      <c r="C284" s="168" t="s">
        <v>60</v>
      </c>
      <c r="D284" s="163" t="s">
        <v>14</v>
      </c>
      <c r="E284" s="189"/>
      <c r="F284" s="190"/>
      <c r="G284" s="3" t="s">
        <v>49</v>
      </c>
      <c r="H284" s="3" t="s">
        <v>415</v>
      </c>
      <c r="I284" s="5">
        <v>44343</v>
      </c>
    </row>
    <row r="285" spans="1:9" ht="20.100000000000001" customHeight="1" thickBot="1" x14ac:dyDescent="0.3">
      <c r="A285" s="232"/>
      <c r="B285" s="158"/>
      <c r="C285" s="234"/>
      <c r="D285" s="246" t="s">
        <v>65</v>
      </c>
      <c r="E285" s="236"/>
      <c r="F285" s="237"/>
      <c r="G285" s="44" t="s">
        <v>49</v>
      </c>
      <c r="H285" s="44" t="s">
        <v>415</v>
      </c>
      <c r="I285" s="45">
        <v>42007</v>
      </c>
    </row>
    <row r="286" spans="1:9" ht="20.100000000000001" customHeight="1" thickTop="1" x14ac:dyDescent="0.25">
      <c r="A286" s="232"/>
      <c r="B286" s="158"/>
      <c r="C286" s="169" t="s">
        <v>47</v>
      </c>
      <c r="D286" s="330" t="s">
        <v>472</v>
      </c>
      <c r="E286" s="49" t="s">
        <v>48</v>
      </c>
      <c r="F286" s="81"/>
      <c r="G286" s="42" t="s">
        <v>49</v>
      </c>
      <c r="H286" s="42" t="s">
        <v>415</v>
      </c>
      <c r="I286" s="43">
        <v>12409</v>
      </c>
    </row>
    <row r="287" spans="1:9" ht="20.100000000000001" customHeight="1" x14ac:dyDescent="0.25">
      <c r="A287" s="232"/>
      <c r="B287" s="158"/>
      <c r="C287" s="169"/>
      <c r="D287" s="250"/>
      <c r="E287" s="99"/>
      <c r="F287" s="54" t="s">
        <v>53</v>
      </c>
      <c r="G287" s="3" t="s">
        <v>6</v>
      </c>
      <c r="H287" s="3" t="s">
        <v>415</v>
      </c>
      <c r="I287" s="4">
        <f>I286/I279*100</f>
        <v>14.370584829183555</v>
      </c>
    </row>
    <row r="288" spans="1:9" ht="20.100000000000001" customHeight="1" x14ac:dyDescent="0.25">
      <c r="A288" s="232"/>
      <c r="B288" s="158"/>
      <c r="C288" s="169"/>
      <c r="D288" s="247" t="s">
        <v>21</v>
      </c>
      <c r="E288" s="49" t="s">
        <v>48</v>
      </c>
      <c r="F288" s="81"/>
      <c r="G288" s="3" t="s">
        <v>49</v>
      </c>
      <c r="H288" s="3" t="s">
        <v>415</v>
      </c>
      <c r="I288" s="5">
        <v>62692</v>
      </c>
    </row>
    <row r="289" spans="1:9" ht="20.100000000000001" customHeight="1" x14ac:dyDescent="0.25">
      <c r="A289" s="232"/>
      <c r="B289" s="158"/>
      <c r="C289" s="169"/>
      <c r="D289" s="248"/>
      <c r="E289" s="99"/>
      <c r="F289" s="54" t="s">
        <v>53</v>
      </c>
      <c r="G289" s="3" t="s">
        <v>6</v>
      </c>
      <c r="H289" s="3" t="s">
        <v>415</v>
      </c>
      <c r="I289" s="4">
        <f>I288/I279*100</f>
        <v>72.602200347423278</v>
      </c>
    </row>
    <row r="290" spans="1:9" ht="20.100000000000001" customHeight="1" x14ac:dyDescent="0.25">
      <c r="A290" s="232"/>
      <c r="B290" s="158"/>
      <c r="C290" s="169"/>
      <c r="D290" s="249" t="s">
        <v>20</v>
      </c>
      <c r="E290" s="49" t="s">
        <v>48</v>
      </c>
      <c r="F290" s="81"/>
      <c r="G290" s="3" t="s">
        <v>49</v>
      </c>
      <c r="H290" s="3" t="s">
        <v>415</v>
      </c>
      <c r="I290" s="5">
        <v>11249</v>
      </c>
    </row>
    <row r="291" spans="1:9" ht="20.100000000000001" customHeight="1" x14ac:dyDescent="0.25">
      <c r="A291" s="232"/>
      <c r="B291" s="157"/>
      <c r="C291" s="170"/>
      <c r="D291" s="250"/>
      <c r="E291" s="99"/>
      <c r="F291" s="54" t="s">
        <v>53</v>
      </c>
      <c r="G291" s="3" t="s">
        <v>6</v>
      </c>
      <c r="H291" s="3" t="s">
        <v>415</v>
      </c>
      <c r="I291" s="4">
        <f>I290/I279*100</f>
        <v>13.027214823393168</v>
      </c>
    </row>
    <row r="292" spans="1:9" ht="20.100000000000001" customHeight="1" x14ac:dyDescent="0.25">
      <c r="A292" s="232"/>
      <c r="B292" s="156" t="s">
        <v>39</v>
      </c>
      <c r="C292" s="144" t="s">
        <v>33</v>
      </c>
      <c r="D292" s="189"/>
      <c r="E292" s="189"/>
      <c r="F292" s="190"/>
      <c r="G292" s="3" t="s">
        <v>49</v>
      </c>
      <c r="H292" s="3" t="s">
        <v>415</v>
      </c>
      <c r="I292" s="5">
        <f>I299+I301+I303</f>
        <v>91338</v>
      </c>
    </row>
    <row r="293" spans="1:9" ht="20.100000000000001" customHeight="1" x14ac:dyDescent="0.25">
      <c r="A293" s="232"/>
      <c r="B293" s="221"/>
      <c r="C293" s="100"/>
      <c r="D293" s="50" t="s">
        <v>62</v>
      </c>
      <c r="E293" s="102"/>
      <c r="F293" s="103"/>
      <c r="G293" s="3" t="s">
        <v>6</v>
      </c>
      <c r="H293" s="3" t="s">
        <v>415</v>
      </c>
      <c r="I293" s="4">
        <f>(I299+I303)/I301*100</f>
        <v>37.627700931199712</v>
      </c>
    </row>
    <row r="294" spans="1:9" ht="20.100000000000001" customHeight="1" x14ac:dyDescent="0.25">
      <c r="A294" s="232"/>
      <c r="B294" s="221"/>
      <c r="C294" s="100"/>
      <c r="D294" s="50" t="s">
        <v>203</v>
      </c>
      <c r="E294" s="102"/>
      <c r="F294" s="103"/>
      <c r="G294" s="3" t="s">
        <v>6</v>
      </c>
      <c r="H294" s="3" t="s">
        <v>415</v>
      </c>
      <c r="I294" s="4">
        <f>I299/I301*100</f>
        <v>24.021336226380978</v>
      </c>
    </row>
    <row r="295" spans="1:9" ht="20.100000000000001" customHeight="1" x14ac:dyDescent="0.25">
      <c r="A295" s="232"/>
      <c r="B295" s="221"/>
      <c r="C295" s="100"/>
      <c r="D295" s="50" t="s">
        <v>51</v>
      </c>
      <c r="E295" s="102"/>
      <c r="F295" s="103"/>
      <c r="G295" s="3" t="s">
        <v>6</v>
      </c>
      <c r="H295" s="3" t="s">
        <v>415</v>
      </c>
      <c r="I295" s="4">
        <f>I303/I301*100</f>
        <v>13.606364704818732</v>
      </c>
    </row>
    <row r="296" spans="1:9" ht="20.100000000000001" customHeight="1" x14ac:dyDescent="0.25">
      <c r="A296" s="232"/>
      <c r="B296" s="221"/>
      <c r="C296" s="100"/>
      <c r="D296" s="50" t="s">
        <v>56</v>
      </c>
      <c r="E296" s="102"/>
      <c r="F296" s="103"/>
      <c r="G296" s="3" t="s">
        <v>6</v>
      </c>
      <c r="H296" s="3" t="s">
        <v>415</v>
      </c>
      <c r="I296" s="4">
        <f>I303/I299*100</f>
        <v>56.64283025969138</v>
      </c>
    </row>
    <row r="297" spans="1:9" ht="20.100000000000001" customHeight="1" x14ac:dyDescent="0.25">
      <c r="A297" s="232"/>
      <c r="B297" s="221"/>
      <c r="C297" s="168" t="s">
        <v>60</v>
      </c>
      <c r="D297" s="163" t="s">
        <v>14</v>
      </c>
      <c r="E297" s="189"/>
      <c r="F297" s="190"/>
      <c r="G297" s="3" t="s">
        <v>49</v>
      </c>
      <c r="H297" s="3" t="s">
        <v>415</v>
      </c>
      <c r="I297" s="5">
        <v>46180</v>
      </c>
    </row>
    <row r="298" spans="1:9" ht="20.100000000000001" customHeight="1" thickBot="1" x14ac:dyDescent="0.3">
      <c r="A298" s="232"/>
      <c r="B298" s="221"/>
      <c r="C298" s="234"/>
      <c r="D298" s="246" t="s">
        <v>65</v>
      </c>
      <c r="E298" s="236"/>
      <c r="F298" s="237"/>
      <c r="G298" s="44" t="s">
        <v>49</v>
      </c>
      <c r="H298" s="44" t="s">
        <v>415</v>
      </c>
      <c r="I298" s="45">
        <v>45158</v>
      </c>
    </row>
    <row r="299" spans="1:9" ht="20.100000000000001" customHeight="1" thickTop="1" x14ac:dyDescent="0.25">
      <c r="A299" s="232"/>
      <c r="B299" s="221"/>
      <c r="C299" s="169" t="s">
        <v>47</v>
      </c>
      <c r="D299" s="330" t="s">
        <v>472</v>
      </c>
      <c r="E299" s="49" t="s">
        <v>48</v>
      </c>
      <c r="F299" s="81"/>
      <c r="G299" s="42" t="s">
        <v>49</v>
      </c>
      <c r="H299" s="42" t="s">
        <v>415</v>
      </c>
      <c r="I299" s="43">
        <v>15942</v>
      </c>
    </row>
    <row r="300" spans="1:9" ht="20.100000000000001" customHeight="1" x14ac:dyDescent="0.25">
      <c r="A300" s="232"/>
      <c r="B300" s="221"/>
      <c r="C300" s="169"/>
      <c r="D300" s="250"/>
      <c r="E300" s="99"/>
      <c r="F300" s="54" t="s">
        <v>53</v>
      </c>
      <c r="G300" s="3" t="s">
        <v>6</v>
      </c>
      <c r="H300" s="3" t="s">
        <v>415</v>
      </c>
      <c r="I300" s="4">
        <f>I299/I292*100</f>
        <v>17.453852722853576</v>
      </c>
    </row>
    <row r="301" spans="1:9" ht="20.100000000000001" customHeight="1" x14ac:dyDescent="0.25">
      <c r="A301" s="232"/>
      <c r="B301" s="221"/>
      <c r="C301" s="169"/>
      <c r="D301" s="247" t="s">
        <v>21</v>
      </c>
      <c r="E301" s="49" t="s">
        <v>48</v>
      </c>
      <c r="F301" s="81"/>
      <c r="G301" s="3" t="s">
        <v>49</v>
      </c>
      <c r="H301" s="3" t="s">
        <v>415</v>
      </c>
      <c r="I301" s="5">
        <v>66366</v>
      </c>
    </row>
    <row r="302" spans="1:9" ht="20.100000000000001" customHeight="1" x14ac:dyDescent="0.25">
      <c r="A302" s="232"/>
      <c r="B302" s="221"/>
      <c r="C302" s="169"/>
      <c r="D302" s="248"/>
      <c r="E302" s="99"/>
      <c r="F302" s="54" t="s">
        <v>53</v>
      </c>
      <c r="G302" s="3" t="s">
        <v>6</v>
      </c>
      <c r="H302" s="3" t="s">
        <v>415</v>
      </c>
      <c r="I302" s="4">
        <f>I301/I292*100</f>
        <v>72.659791105563954</v>
      </c>
    </row>
    <row r="303" spans="1:9" ht="20.100000000000001" customHeight="1" x14ac:dyDescent="0.25">
      <c r="A303" s="232"/>
      <c r="B303" s="221"/>
      <c r="C303" s="169"/>
      <c r="D303" s="249" t="s">
        <v>20</v>
      </c>
      <c r="E303" s="49" t="s">
        <v>48</v>
      </c>
      <c r="F303" s="81"/>
      <c r="G303" s="3" t="s">
        <v>49</v>
      </c>
      <c r="H303" s="3" t="s">
        <v>415</v>
      </c>
      <c r="I303" s="5">
        <v>9030</v>
      </c>
    </row>
    <row r="304" spans="1:9" ht="20.100000000000001" customHeight="1" x14ac:dyDescent="0.25">
      <c r="A304" s="232"/>
      <c r="B304" s="222"/>
      <c r="C304" s="170"/>
      <c r="D304" s="250"/>
      <c r="E304" s="99"/>
      <c r="F304" s="54" t="s">
        <v>53</v>
      </c>
      <c r="G304" s="3" t="s">
        <v>6</v>
      </c>
      <c r="H304" s="3" t="s">
        <v>415</v>
      </c>
      <c r="I304" s="4">
        <f>I303/I292*100</f>
        <v>9.8863561715824737</v>
      </c>
    </row>
    <row r="305" spans="1:9" ht="20.100000000000001" customHeight="1" x14ac:dyDescent="0.25">
      <c r="A305" s="232"/>
      <c r="B305" s="174" t="s">
        <v>147</v>
      </c>
      <c r="C305" s="144" t="s">
        <v>33</v>
      </c>
      <c r="D305" s="189"/>
      <c r="E305" s="189"/>
      <c r="F305" s="190"/>
      <c r="G305" s="3" t="s">
        <v>49</v>
      </c>
      <c r="H305" s="3" t="s">
        <v>415</v>
      </c>
      <c r="I305" s="5">
        <f>I312+I314+I316</f>
        <v>57645</v>
      </c>
    </row>
    <row r="306" spans="1:9" ht="20.100000000000001" customHeight="1" x14ac:dyDescent="0.25">
      <c r="A306" s="232"/>
      <c r="B306" s="175"/>
      <c r="C306" s="100"/>
      <c r="D306" s="50" t="s">
        <v>62</v>
      </c>
      <c r="E306" s="102"/>
      <c r="F306" s="103"/>
      <c r="G306" s="3" t="s">
        <v>6</v>
      </c>
      <c r="H306" s="3" t="s">
        <v>415</v>
      </c>
      <c r="I306" s="4">
        <f>(I312+I316)/I314*100</f>
        <v>35.069590889919866</v>
      </c>
    </row>
    <row r="307" spans="1:9" ht="20.100000000000001" customHeight="1" x14ac:dyDescent="0.25">
      <c r="A307" s="232"/>
      <c r="B307" s="175"/>
      <c r="C307" s="100"/>
      <c r="D307" s="50" t="s">
        <v>203</v>
      </c>
      <c r="E307" s="102"/>
      <c r="F307" s="103"/>
      <c r="G307" s="3" t="s">
        <v>6</v>
      </c>
      <c r="H307" s="3" t="s">
        <v>415</v>
      </c>
      <c r="I307" s="4">
        <f>I312/I314*100</f>
        <v>21.444303856788043</v>
      </c>
    </row>
    <row r="308" spans="1:9" ht="20.100000000000001" customHeight="1" x14ac:dyDescent="0.25">
      <c r="A308" s="232"/>
      <c r="B308" s="175"/>
      <c r="C308" s="100"/>
      <c r="D308" s="50" t="s">
        <v>51</v>
      </c>
      <c r="E308" s="102"/>
      <c r="F308" s="103"/>
      <c r="G308" s="3" t="s">
        <v>6</v>
      </c>
      <c r="H308" s="3" t="s">
        <v>415</v>
      </c>
      <c r="I308" s="4">
        <f>I316/I314*100</f>
        <v>13.625287033131825</v>
      </c>
    </row>
    <row r="309" spans="1:9" ht="20.100000000000001" customHeight="1" x14ac:dyDescent="0.25">
      <c r="A309" s="232"/>
      <c r="B309" s="175"/>
      <c r="C309" s="100"/>
      <c r="D309" s="50" t="s">
        <v>56</v>
      </c>
      <c r="E309" s="102"/>
      <c r="F309" s="103"/>
      <c r="G309" s="3" t="s">
        <v>6</v>
      </c>
      <c r="H309" s="3" t="s">
        <v>415</v>
      </c>
      <c r="I309" s="4">
        <f>I316/I312*100</f>
        <v>63.53802447552448</v>
      </c>
    </row>
    <row r="310" spans="1:9" ht="20.100000000000001" customHeight="1" x14ac:dyDescent="0.25">
      <c r="A310" s="232"/>
      <c r="B310" s="175"/>
      <c r="C310" s="168" t="s">
        <v>60</v>
      </c>
      <c r="D310" s="163" t="s">
        <v>14</v>
      </c>
      <c r="E310" s="189"/>
      <c r="F310" s="190"/>
      <c r="G310" s="3" t="s">
        <v>49</v>
      </c>
      <c r="H310" s="3" t="s">
        <v>415</v>
      </c>
      <c r="I310" s="5">
        <v>28980</v>
      </c>
    </row>
    <row r="311" spans="1:9" ht="20.100000000000001" customHeight="1" thickBot="1" x14ac:dyDescent="0.3">
      <c r="A311" s="232"/>
      <c r="B311" s="175"/>
      <c r="C311" s="234"/>
      <c r="D311" s="246" t="s">
        <v>65</v>
      </c>
      <c r="E311" s="236"/>
      <c r="F311" s="237"/>
      <c r="G311" s="44" t="s">
        <v>49</v>
      </c>
      <c r="H311" s="44" t="s">
        <v>415</v>
      </c>
      <c r="I311" s="45">
        <v>28665</v>
      </c>
    </row>
    <row r="312" spans="1:9" ht="20.100000000000001" customHeight="1" thickTop="1" x14ac:dyDescent="0.25">
      <c r="A312" s="232"/>
      <c r="B312" s="175"/>
      <c r="C312" s="169" t="s">
        <v>47</v>
      </c>
      <c r="D312" s="330" t="s">
        <v>472</v>
      </c>
      <c r="E312" s="49" t="s">
        <v>48</v>
      </c>
      <c r="F312" s="81"/>
      <c r="G312" s="42" t="s">
        <v>49</v>
      </c>
      <c r="H312" s="42" t="s">
        <v>415</v>
      </c>
      <c r="I312" s="43">
        <v>9152</v>
      </c>
    </row>
    <row r="313" spans="1:9" ht="20.100000000000001" customHeight="1" x14ac:dyDescent="0.25">
      <c r="A313" s="232"/>
      <c r="B313" s="175"/>
      <c r="C313" s="169"/>
      <c r="D313" s="250"/>
      <c r="E313" s="99"/>
      <c r="F313" s="54" t="s">
        <v>53</v>
      </c>
      <c r="G313" s="3" t="s">
        <v>6</v>
      </c>
      <c r="H313" s="3" t="s">
        <v>415</v>
      </c>
      <c r="I313" s="4">
        <f>I312/I305*100</f>
        <v>15.876485384682107</v>
      </c>
    </row>
    <row r="314" spans="1:9" ht="20.100000000000001" customHeight="1" x14ac:dyDescent="0.25">
      <c r="A314" s="232"/>
      <c r="B314" s="175"/>
      <c r="C314" s="169"/>
      <c r="D314" s="247" t="s">
        <v>21</v>
      </c>
      <c r="E314" s="49" t="s">
        <v>48</v>
      </c>
      <c r="F314" s="81"/>
      <c r="G314" s="3" t="s">
        <v>49</v>
      </c>
      <c r="H314" s="3" t="s">
        <v>415</v>
      </c>
      <c r="I314" s="5">
        <v>42678</v>
      </c>
    </row>
    <row r="315" spans="1:9" ht="20.100000000000001" customHeight="1" x14ac:dyDescent="0.25">
      <c r="A315" s="232"/>
      <c r="B315" s="175"/>
      <c r="C315" s="169"/>
      <c r="D315" s="248"/>
      <c r="E315" s="99"/>
      <c r="F315" s="54" t="s">
        <v>53</v>
      </c>
      <c r="G315" s="3" t="s">
        <v>6</v>
      </c>
      <c r="H315" s="3" t="s">
        <v>415</v>
      </c>
      <c r="I315" s="4">
        <f>I314/I305*100</f>
        <v>74.035909445745503</v>
      </c>
    </row>
    <row r="316" spans="1:9" ht="20.100000000000001" customHeight="1" x14ac:dyDescent="0.25">
      <c r="A316" s="232"/>
      <c r="B316" s="175"/>
      <c r="C316" s="169"/>
      <c r="D316" s="249" t="s">
        <v>20</v>
      </c>
      <c r="E316" s="49" t="s">
        <v>48</v>
      </c>
      <c r="F316" s="81"/>
      <c r="G316" s="3" t="s">
        <v>49</v>
      </c>
      <c r="H316" s="3" t="s">
        <v>415</v>
      </c>
      <c r="I316" s="5">
        <v>5815</v>
      </c>
    </row>
    <row r="317" spans="1:9" ht="20.100000000000001" customHeight="1" x14ac:dyDescent="0.25">
      <c r="A317" s="233"/>
      <c r="B317" s="176"/>
      <c r="C317" s="170"/>
      <c r="D317" s="250"/>
      <c r="E317" s="99"/>
      <c r="F317" s="54" t="s">
        <v>53</v>
      </c>
      <c r="G317" s="3" t="s">
        <v>6</v>
      </c>
      <c r="H317" s="3" t="s">
        <v>415</v>
      </c>
      <c r="I317" s="4">
        <f>I316/I305*100</f>
        <v>10.087605169572383</v>
      </c>
    </row>
    <row r="318" spans="1:9" ht="20.100000000000001" customHeight="1" x14ac:dyDescent="0.25">
      <c r="A318" s="171" t="s">
        <v>45</v>
      </c>
      <c r="B318" s="156" t="s">
        <v>57</v>
      </c>
      <c r="C318" s="144" t="s">
        <v>33</v>
      </c>
      <c r="D318" s="189"/>
      <c r="E318" s="189"/>
      <c r="F318" s="190"/>
      <c r="G318" s="3" t="s">
        <v>49</v>
      </c>
      <c r="H318" s="3" t="s">
        <v>415</v>
      </c>
      <c r="I318" s="5">
        <f>I325+I327+I329</f>
        <v>54332</v>
      </c>
    </row>
    <row r="319" spans="1:9" ht="20.100000000000001" customHeight="1" x14ac:dyDescent="0.25">
      <c r="A319" s="232"/>
      <c r="B319" s="221"/>
      <c r="C319" s="100"/>
      <c r="D319" s="50" t="s">
        <v>62</v>
      </c>
      <c r="E319" s="102"/>
      <c r="F319" s="103"/>
      <c r="G319" s="3" t="s">
        <v>6</v>
      </c>
      <c r="H319" s="3" t="s">
        <v>415</v>
      </c>
      <c r="I319" s="4">
        <f>(I325+I329)/I327*100</f>
        <v>38.319755600814666</v>
      </c>
    </row>
    <row r="320" spans="1:9" ht="20.100000000000001" customHeight="1" x14ac:dyDescent="0.25">
      <c r="A320" s="232"/>
      <c r="B320" s="221"/>
      <c r="C320" s="100"/>
      <c r="D320" s="50" t="s">
        <v>203</v>
      </c>
      <c r="E320" s="102"/>
      <c r="F320" s="103"/>
      <c r="G320" s="3" t="s">
        <v>6</v>
      </c>
      <c r="H320" s="3" t="s">
        <v>415</v>
      </c>
      <c r="I320" s="4">
        <f>I325/I327*100</f>
        <v>20.224032586558042</v>
      </c>
    </row>
    <row r="321" spans="1:9" ht="20.100000000000001" customHeight="1" x14ac:dyDescent="0.25">
      <c r="A321" s="232"/>
      <c r="B321" s="221"/>
      <c r="C321" s="100"/>
      <c r="D321" s="50" t="s">
        <v>51</v>
      </c>
      <c r="E321" s="102"/>
      <c r="F321" s="103"/>
      <c r="G321" s="3" t="s">
        <v>6</v>
      </c>
      <c r="H321" s="3" t="s">
        <v>415</v>
      </c>
      <c r="I321" s="4">
        <f>I329/I327*100</f>
        <v>18.095723014256617</v>
      </c>
    </row>
    <row r="322" spans="1:9" ht="20.100000000000001" customHeight="1" x14ac:dyDescent="0.25">
      <c r="A322" s="232"/>
      <c r="B322" s="221"/>
      <c r="C322" s="100"/>
      <c r="D322" s="50" t="s">
        <v>56</v>
      </c>
      <c r="E322" s="102"/>
      <c r="F322" s="103"/>
      <c r="G322" s="3" t="s">
        <v>6</v>
      </c>
      <c r="H322" s="3" t="s">
        <v>415</v>
      </c>
      <c r="I322" s="4">
        <f>I329/I325*100</f>
        <v>89.476334340382678</v>
      </c>
    </row>
    <row r="323" spans="1:9" ht="20.100000000000001" customHeight="1" x14ac:dyDescent="0.25">
      <c r="A323" s="232"/>
      <c r="B323" s="221"/>
      <c r="C323" s="168" t="s">
        <v>60</v>
      </c>
      <c r="D323" s="163" t="s">
        <v>14</v>
      </c>
      <c r="E323" s="189"/>
      <c r="F323" s="190"/>
      <c r="G323" s="3" t="s">
        <v>49</v>
      </c>
      <c r="H323" s="3" t="s">
        <v>415</v>
      </c>
      <c r="I323" s="5">
        <v>27620</v>
      </c>
    </row>
    <row r="324" spans="1:9" ht="20.100000000000001" customHeight="1" thickBot="1" x14ac:dyDescent="0.3">
      <c r="A324" s="232"/>
      <c r="B324" s="221"/>
      <c r="C324" s="234"/>
      <c r="D324" s="246" t="s">
        <v>65</v>
      </c>
      <c r="E324" s="236"/>
      <c r="F324" s="237"/>
      <c r="G324" s="44" t="s">
        <v>49</v>
      </c>
      <c r="H324" s="44" t="s">
        <v>415</v>
      </c>
      <c r="I324" s="45">
        <v>26712</v>
      </c>
    </row>
    <row r="325" spans="1:9" ht="20.100000000000001" customHeight="1" thickTop="1" x14ac:dyDescent="0.25">
      <c r="A325" s="232"/>
      <c r="B325" s="221"/>
      <c r="C325" s="169" t="s">
        <v>47</v>
      </c>
      <c r="D325" s="330" t="s">
        <v>472</v>
      </c>
      <c r="E325" s="49" t="s">
        <v>48</v>
      </c>
      <c r="F325" s="81"/>
      <c r="G325" s="42" t="s">
        <v>49</v>
      </c>
      <c r="H325" s="42" t="s">
        <v>415</v>
      </c>
      <c r="I325" s="43">
        <v>7944</v>
      </c>
    </row>
    <row r="326" spans="1:9" ht="20.100000000000001" customHeight="1" x14ac:dyDescent="0.25">
      <c r="A326" s="232"/>
      <c r="B326" s="221"/>
      <c r="C326" s="169"/>
      <c r="D326" s="250"/>
      <c r="E326" s="99"/>
      <c r="F326" s="54" t="s">
        <v>53</v>
      </c>
      <c r="G326" s="3" t="s">
        <v>6</v>
      </c>
      <c r="H326" s="3" t="s">
        <v>415</v>
      </c>
      <c r="I326" s="4">
        <f>I325/I318*100</f>
        <v>14.62121769859383</v>
      </c>
    </row>
    <row r="327" spans="1:9" ht="20.100000000000001" customHeight="1" x14ac:dyDescent="0.25">
      <c r="A327" s="232"/>
      <c r="B327" s="221"/>
      <c r="C327" s="169"/>
      <c r="D327" s="247" t="s">
        <v>21</v>
      </c>
      <c r="E327" s="49" t="s">
        <v>48</v>
      </c>
      <c r="F327" s="81"/>
      <c r="G327" s="3" t="s">
        <v>49</v>
      </c>
      <c r="H327" s="3" t="s">
        <v>415</v>
      </c>
      <c r="I327" s="5">
        <v>39280</v>
      </c>
    </row>
    <row r="328" spans="1:9" ht="20.100000000000001" customHeight="1" x14ac:dyDescent="0.25">
      <c r="A328" s="232"/>
      <c r="B328" s="221"/>
      <c r="C328" s="169"/>
      <c r="D328" s="248"/>
      <c r="E328" s="99"/>
      <c r="F328" s="54" t="s">
        <v>53</v>
      </c>
      <c r="G328" s="3" t="s">
        <v>6</v>
      </c>
      <c r="H328" s="3" t="s">
        <v>415</v>
      </c>
      <c r="I328" s="4">
        <f>I327/I318*100</f>
        <v>72.296252668777157</v>
      </c>
    </row>
    <row r="329" spans="1:9" ht="20.100000000000001" customHeight="1" x14ac:dyDescent="0.25">
      <c r="A329" s="232"/>
      <c r="B329" s="221"/>
      <c r="C329" s="169"/>
      <c r="D329" s="249" t="s">
        <v>20</v>
      </c>
      <c r="E329" s="49" t="s">
        <v>48</v>
      </c>
      <c r="F329" s="81"/>
      <c r="G329" s="3" t="s">
        <v>49</v>
      </c>
      <c r="H329" s="3" t="s">
        <v>415</v>
      </c>
      <c r="I329" s="5">
        <v>7108</v>
      </c>
    </row>
    <row r="330" spans="1:9" ht="20.100000000000001" customHeight="1" x14ac:dyDescent="0.25">
      <c r="A330" s="232"/>
      <c r="B330" s="222"/>
      <c r="C330" s="170"/>
      <c r="D330" s="250"/>
      <c r="E330" s="99"/>
      <c r="F330" s="54" t="s">
        <v>53</v>
      </c>
      <c r="G330" s="3" t="s">
        <v>6</v>
      </c>
      <c r="H330" s="3" t="s">
        <v>415</v>
      </c>
      <c r="I330" s="4">
        <f>I329/I318*100</f>
        <v>13.082529632629022</v>
      </c>
    </row>
    <row r="331" spans="1:9" ht="20.100000000000001" customHeight="1" x14ac:dyDescent="0.25">
      <c r="A331" s="232"/>
      <c r="B331" s="156" t="s">
        <v>160</v>
      </c>
      <c r="C331" s="144" t="s">
        <v>33</v>
      </c>
      <c r="D331" s="189"/>
      <c r="E331" s="189"/>
      <c r="F331" s="190"/>
      <c r="G331" s="3" t="s">
        <v>49</v>
      </c>
      <c r="H331" s="3" t="s">
        <v>415</v>
      </c>
      <c r="I331" s="5">
        <f>I338+I340+I342</f>
        <v>65496</v>
      </c>
    </row>
    <row r="332" spans="1:9" ht="20.100000000000001" customHeight="1" x14ac:dyDescent="0.25">
      <c r="A332" s="232"/>
      <c r="B332" s="221"/>
      <c r="C332" s="100"/>
      <c r="D332" s="50" t="s">
        <v>62</v>
      </c>
      <c r="E332" s="102"/>
      <c r="F332" s="103"/>
      <c r="G332" s="3" t="s">
        <v>6</v>
      </c>
      <c r="H332" s="3" t="s">
        <v>415</v>
      </c>
      <c r="I332" s="4">
        <f>(I338+I342)/I340*100</f>
        <v>33.749923420939773</v>
      </c>
    </row>
    <row r="333" spans="1:9" ht="20.100000000000001" customHeight="1" x14ac:dyDescent="0.25">
      <c r="A333" s="232"/>
      <c r="B333" s="221"/>
      <c r="C333" s="100"/>
      <c r="D333" s="50" t="s">
        <v>203</v>
      </c>
      <c r="E333" s="102"/>
      <c r="F333" s="103"/>
      <c r="G333" s="3" t="s">
        <v>6</v>
      </c>
      <c r="H333" s="3" t="s">
        <v>415</v>
      </c>
      <c r="I333" s="4">
        <f>I338/I340*100</f>
        <v>18.532132573669056</v>
      </c>
    </row>
    <row r="334" spans="1:9" ht="20.100000000000001" customHeight="1" x14ac:dyDescent="0.25">
      <c r="A334" s="232"/>
      <c r="B334" s="221"/>
      <c r="C334" s="100"/>
      <c r="D334" s="50" t="s">
        <v>51</v>
      </c>
      <c r="E334" s="102"/>
      <c r="F334" s="103"/>
      <c r="G334" s="3" t="s">
        <v>6</v>
      </c>
      <c r="H334" s="3" t="s">
        <v>415</v>
      </c>
      <c r="I334" s="4">
        <f>I342/I340*100</f>
        <v>15.217790847270724</v>
      </c>
    </row>
    <row r="335" spans="1:9" ht="20.100000000000001" customHeight="1" x14ac:dyDescent="0.25">
      <c r="A335" s="232"/>
      <c r="B335" s="221"/>
      <c r="C335" s="100"/>
      <c r="D335" s="50" t="s">
        <v>56</v>
      </c>
      <c r="E335" s="102"/>
      <c r="F335" s="103"/>
      <c r="G335" s="3" t="s">
        <v>6</v>
      </c>
      <c r="H335" s="3" t="s">
        <v>415</v>
      </c>
      <c r="I335" s="4">
        <f>I342/I338*100</f>
        <v>82.11570247933885</v>
      </c>
    </row>
    <row r="336" spans="1:9" ht="20.100000000000001" customHeight="1" x14ac:dyDescent="0.25">
      <c r="A336" s="232"/>
      <c r="B336" s="221"/>
      <c r="C336" s="168" t="s">
        <v>60</v>
      </c>
      <c r="D336" s="163" t="s">
        <v>14</v>
      </c>
      <c r="E336" s="189"/>
      <c r="F336" s="190"/>
      <c r="G336" s="3" t="s">
        <v>49</v>
      </c>
      <c r="H336" s="3" t="s">
        <v>415</v>
      </c>
      <c r="I336" s="5">
        <v>33452</v>
      </c>
    </row>
    <row r="337" spans="1:9" ht="20.100000000000001" customHeight="1" thickBot="1" x14ac:dyDescent="0.3">
      <c r="A337" s="232"/>
      <c r="B337" s="221"/>
      <c r="C337" s="234"/>
      <c r="D337" s="246" t="s">
        <v>65</v>
      </c>
      <c r="E337" s="236"/>
      <c r="F337" s="237"/>
      <c r="G337" s="44" t="s">
        <v>49</v>
      </c>
      <c r="H337" s="44" t="s">
        <v>415</v>
      </c>
      <c r="I337" s="45">
        <v>32044</v>
      </c>
    </row>
    <row r="338" spans="1:9" ht="20.100000000000001" customHeight="1" thickTop="1" x14ac:dyDescent="0.25">
      <c r="A338" s="232"/>
      <c r="B338" s="221"/>
      <c r="C338" s="169" t="s">
        <v>47</v>
      </c>
      <c r="D338" s="330" t="s">
        <v>472</v>
      </c>
      <c r="E338" s="49" t="s">
        <v>48</v>
      </c>
      <c r="F338" s="81"/>
      <c r="G338" s="42" t="s">
        <v>49</v>
      </c>
      <c r="H338" s="42" t="s">
        <v>415</v>
      </c>
      <c r="I338" s="43">
        <v>9075</v>
      </c>
    </row>
    <row r="339" spans="1:9" ht="20.100000000000001" customHeight="1" x14ac:dyDescent="0.25">
      <c r="A339" s="232"/>
      <c r="B339" s="221"/>
      <c r="C339" s="169"/>
      <c r="D339" s="250"/>
      <c r="E339" s="99"/>
      <c r="F339" s="54" t="s">
        <v>53</v>
      </c>
      <c r="G339" s="3" t="s">
        <v>6</v>
      </c>
      <c r="H339" s="3" t="s">
        <v>415</v>
      </c>
      <c r="I339" s="4">
        <f>I338/I331*100</f>
        <v>13.855807988274094</v>
      </c>
    </row>
    <row r="340" spans="1:9" ht="20.100000000000001" customHeight="1" x14ac:dyDescent="0.25">
      <c r="A340" s="232"/>
      <c r="B340" s="221"/>
      <c r="C340" s="169"/>
      <c r="D340" s="247" t="s">
        <v>21</v>
      </c>
      <c r="E340" s="49" t="s">
        <v>48</v>
      </c>
      <c r="F340" s="81"/>
      <c r="G340" s="3" t="s">
        <v>49</v>
      </c>
      <c r="H340" s="3" t="s">
        <v>415</v>
      </c>
      <c r="I340" s="22">
        <v>48969</v>
      </c>
    </row>
    <row r="341" spans="1:9" ht="20.100000000000001" customHeight="1" x14ac:dyDescent="0.25">
      <c r="A341" s="232"/>
      <c r="B341" s="221"/>
      <c r="C341" s="169"/>
      <c r="D341" s="248"/>
      <c r="E341" s="99"/>
      <c r="F341" s="54" t="s">
        <v>53</v>
      </c>
      <c r="G341" s="3" t="s">
        <v>6</v>
      </c>
      <c r="H341" s="3" t="s">
        <v>415</v>
      </c>
      <c r="I341" s="4">
        <f>I340/I331*100</f>
        <v>74.766397947966283</v>
      </c>
    </row>
    <row r="342" spans="1:9" ht="20.100000000000001" customHeight="1" x14ac:dyDescent="0.25">
      <c r="A342" s="232"/>
      <c r="B342" s="221"/>
      <c r="C342" s="169"/>
      <c r="D342" s="249" t="s">
        <v>20</v>
      </c>
      <c r="E342" s="49" t="s">
        <v>48</v>
      </c>
      <c r="F342" s="81"/>
      <c r="G342" s="3" t="s">
        <v>49</v>
      </c>
      <c r="H342" s="3" t="s">
        <v>415</v>
      </c>
      <c r="I342" s="22">
        <v>7452</v>
      </c>
    </row>
    <row r="343" spans="1:9" ht="20.100000000000001" customHeight="1" x14ac:dyDescent="0.25">
      <c r="A343" s="232"/>
      <c r="B343" s="222"/>
      <c r="C343" s="170"/>
      <c r="D343" s="250"/>
      <c r="E343" s="99"/>
      <c r="F343" s="54" t="s">
        <v>53</v>
      </c>
      <c r="G343" s="3" t="s">
        <v>6</v>
      </c>
      <c r="H343" s="3" t="s">
        <v>415</v>
      </c>
      <c r="I343" s="4">
        <f>I342/I331*100</f>
        <v>11.37779406375962</v>
      </c>
    </row>
    <row r="344" spans="1:9" ht="20.100000000000001" customHeight="1" x14ac:dyDescent="0.25">
      <c r="A344" s="232"/>
      <c r="B344" s="174" t="s">
        <v>58</v>
      </c>
      <c r="C344" s="144" t="s">
        <v>33</v>
      </c>
      <c r="D344" s="189"/>
      <c r="E344" s="189"/>
      <c r="F344" s="190"/>
      <c r="G344" s="3" t="s">
        <v>49</v>
      </c>
      <c r="H344" s="3" t="s">
        <v>415</v>
      </c>
      <c r="I344" s="5">
        <f>I351+I353+I355</f>
        <v>107530</v>
      </c>
    </row>
    <row r="345" spans="1:9" ht="20.100000000000001" customHeight="1" x14ac:dyDescent="0.25">
      <c r="A345" s="232"/>
      <c r="B345" s="175"/>
      <c r="C345" s="100"/>
      <c r="D345" s="50" t="s">
        <v>62</v>
      </c>
      <c r="E345" s="102"/>
      <c r="F345" s="103"/>
      <c r="G345" s="3" t="s">
        <v>6</v>
      </c>
      <c r="H345" s="3" t="s">
        <v>415</v>
      </c>
      <c r="I345" s="4">
        <f>(I351+I355)/I353*100</f>
        <v>31.612445227779002</v>
      </c>
    </row>
    <row r="346" spans="1:9" ht="20.100000000000001" customHeight="1" x14ac:dyDescent="0.25">
      <c r="A346" s="232"/>
      <c r="B346" s="175"/>
      <c r="C346" s="100"/>
      <c r="D346" s="50" t="s">
        <v>203</v>
      </c>
      <c r="E346" s="102"/>
      <c r="F346" s="103"/>
      <c r="G346" s="3" t="s">
        <v>6</v>
      </c>
      <c r="H346" s="3" t="s">
        <v>415</v>
      </c>
      <c r="I346" s="23">
        <f>I351/I353*100</f>
        <v>19.148858045090694</v>
      </c>
    </row>
    <row r="347" spans="1:9" ht="20.100000000000001" customHeight="1" x14ac:dyDescent="0.25">
      <c r="A347" s="232"/>
      <c r="B347" s="175"/>
      <c r="C347" s="100"/>
      <c r="D347" s="50" t="s">
        <v>51</v>
      </c>
      <c r="E347" s="102"/>
      <c r="F347" s="103"/>
      <c r="G347" s="3" t="s">
        <v>6</v>
      </c>
      <c r="H347" s="3" t="s">
        <v>415</v>
      </c>
      <c r="I347" s="23">
        <f>I355/I353*100</f>
        <v>12.463587182688306</v>
      </c>
    </row>
    <row r="348" spans="1:9" ht="20.100000000000001" customHeight="1" x14ac:dyDescent="0.25">
      <c r="A348" s="232"/>
      <c r="B348" s="175"/>
      <c r="C348" s="100"/>
      <c r="D348" s="50" t="s">
        <v>56</v>
      </c>
      <c r="E348" s="102"/>
      <c r="F348" s="103"/>
      <c r="G348" s="3" t="s">
        <v>6</v>
      </c>
      <c r="H348" s="3" t="s">
        <v>415</v>
      </c>
      <c r="I348" s="23">
        <f>I355/I351*100</f>
        <v>65.087887503994892</v>
      </c>
    </row>
    <row r="349" spans="1:9" ht="20.100000000000001" customHeight="1" x14ac:dyDescent="0.25">
      <c r="A349" s="232"/>
      <c r="B349" s="175"/>
      <c r="C349" s="168" t="s">
        <v>60</v>
      </c>
      <c r="D349" s="163" t="s">
        <v>14</v>
      </c>
      <c r="E349" s="189"/>
      <c r="F349" s="190"/>
      <c r="G349" s="3" t="s">
        <v>49</v>
      </c>
      <c r="H349" s="3" t="s">
        <v>415</v>
      </c>
      <c r="I349" s="5">
        <v>53177</v>
      </c>
    </row>
    <row r="350" spans="1:9" ht="20.100000000000001" customHeight="1" thickBot="1" x14ac:dyDescent="0.3">
      <c r="A350" s="232"/>
      <c r="B350" s="175"/>
      <c r="C350" s="234"/>
      <c r="D350" s="246" t="s">
        <v>65</v>
      </c>
      <c r="E350" s="236"/>
      <c r="F350" s="237"/>
      <c r="G350" s="44" t="s">
        <v>49</v>
      </c>
      <c r="H350" s="44" t="s">
        <v>415</v>
      </c>
      <c r="I350" s="45">
        <v>54353</v>
      </c>
    </row>
    <row r="351" spans="1:9" ht="20.100000000000001" customHeight="1" thickTop="1" x14ac:dyDescent="0.25">
      <c r="A351" s="232"/>
      <c r="B351" s="175"/>
      <c r="C351" s="227" t="s">
        <v>47</v>
      </c>
      <c r="D351" s="330" t="s">
        <v>472</v>
      </c>
      <c r="E351" s="49" t="s">
        <v>48</v>
      </c>
      <c r="F351" s="81"/>
      <c r="G351" s="42" t="s">
        <v>49</v>
      </c>
      <c r="H351" s="42" t="s">
        <v>415</v>
      </c>
      <c r="I351" s="43">
        <v>15645</v>
      </c>
    </row>
    <row r="352" spans="1:9" ht="20.100000000000001" customHeight="1" x14ac:dyDescent="0.25">
      <c r="A352" s="233"/>
      <c r="B352" s="175"/>
      <c r="C352" s="169"/>
      <c r="D352" s="250"/>
      <c r="E352" s="99"/>
      <c r="F352" s="54" t="s">
        <v>53</v>
      </c>
      <c r="G352" s="3" t="s">
        <v>6</v>
      </c>
      <c r="H352" s="3" t="s">
        <v>415</v>
      </c>
      <c r="I352" s="4">
        <f>I351/I344*100</f>
        <v>14.549428066586071</v>
      </c>
    </row>
    <row r="353" spans="1:9" ht="20.100000000000001" customHeight="1" x14ac:dyDescent="0.25">
      <c r="A353" s="171" t="s">
        <v>45</v>
      </c>
      <c r="B353" s="175"/>
      <c r="C353" s="169"/>
      <c r="D353" s="247" t="s">
        <v>21</v>
      </c>
      <c r="E353" s="49" t="s">
        <v>48</v>
      </c>
      <c r="F353" s="81"/>
      <c r="G353" s="3" t="s">
        <v>49</v>
      </c>
      <c r="H353" s="3" t="s">
        <v>415</v>
      </c>
      <c r="I353" s="5">
        <v>81702</v>
      </c>
    </row>
    <row r="354" spans="1:9" ht="20.100000000000001" customHeight="1" x14ac:dyDescent="0.25">
      <c r="A354" s="232"/>
      <c r="B354" s="175"/>
      <c r="C354" s="169"/>
      <c r="D354" s="248"/>
      <c r="E354" s="99"/>
      <c r="F354" s="54" t="s">
        <v>53</v>
      </c>
      <c r="G354" s="3" t="s">
        <v>6</v>
      </c>
      <c r="H354" s="3" t="s">
        <v>415</v>
      </c>
      <c r="I354" s="4">
        <f>I353/I344*100</f>
        <v>75.98065656095973</v>
      </c>
    </row>
    <row r="355" spans="1:9" ht="20.100000000000001" customHeight="1" x14ac:dyDescent="0.25">
      <c r="A355" s="232"/>
      <c r="B355" s="175"/>
      <c r="C355" s="169"/>
      <c r="D355" s="249" t="s">
        <v>20</v>
      </c>
      <c r="E355" s="49" t="s">
        <v>48</v>
      </c>
      <c r="F355" s="81"/>
      <c r="G355" s="3" t="s">
        <v>49</v>
      </c>
      <c r="H355" s="3" t="s">
        <v>415</v>
      </c>
      <c r="I355" s="5">
        <v>10183</v>
      </c>
    </row>
    <row r="356" spans="1:9" ht="20.100000000000001" customHeight="1" x14ac:dyDescent="0.25">
      <c r="A356" s="232"/>
      <c r="B356" s="176"/>
      <c r="C356" s="170"/>
      <c r="D356" s="250"/>
      <c r="E356" s="99"/>
      <c r="F356" s="54" t="s">
        <v>53</v>
      </c>
      <c r="G356" s="3" t="s">
        <v>6</v>
      </c>
      <c r="H356" s="3" t="s">
        <v>415</v>
      </c>
      <c r="I356" s="4">
        <f>I355/I344*100</f>
        <v>9.4699153724541993</v>
      </c>
    </row>
    <row r="357" spans="1:9" ht="20.100000000000001" customHeight="1" x14ac:dyDescent="0.25">
      <c r="A357" s="232"/>
      <c r="B357" s="156" t="s">
        <v>238</v>
      </c>
      <c r="C357" s="144" t="s">
        <v>33</v>
      </c>
      <c r="D357" s="189"/>
      <c r="E357" s="189"/>
      <c r="F357" s="190"/>
      <c r="G357" s="3" t="s">
        <v>49</v>
      </c>
      <c r="H357" s="3" t="s">
        <v>415</v>
      </c>
      <c r="I357" s="5">
        <f>I364+I366+I368</f>
        <v>94488</v>
      </c>
    </row>
    <row r="358" spans="1:9" ht="20.100000000000001" customHeight="1" x14ac:dyDescent="0.25">
      <c r="A358" s="232"/>
      <c r="B358" s="221"/>
      <c r="C358" s="100"/>
      <c r="D358" s="50" t="s">
        <v>62</v>
      </c>
      <c r="E358" s="102"/>
      <c r="F358" s="103"/>
      <c r="G358" s="3" t="s">
        <v>6</v>
      </c>
      <c r="H358" s="3" t="s">
        <v>415</v>
      </c>
      <c r="I358" s="24">
        <f>(I364+I368)/I366*100</f>
        <v>32.025486250838362</v>
      </c>
    </row>
    <row r="359" spans="1:9" ht="20.100000000000001" customHeight="1" x14ac:dyDescent="0.25">
      <c r="A359" s="232"/>
      <c r="B359" s="221"/>
      <c r="C359" s="100"/>
      <c r="D359" s="50" t="s">
        <v>203</v>
      </c>
      <c r="E359" s="102"/>
      <c r="F359" s="103"/>
      <c r="G359" s="3" t="s">
        <v>6</v>
      </c>
      <c r="H359" s="3" t="s">
        <v>415</v>
      </c>
      <c r="I359" s="24">
        <f>I364/I366*100</f>
        <v>20.820757880617037</v>
      </c>
    </row>
    <row r="360" spans="1:9" ht="20.100000000000001" customHeight="1" x14ac:dyDescent="0.25">
      <c r="A360" s="232"/>
      <c r="B360" s="221"/>
      <c r="C360" s="100"/>
      <c r="D360" s="50" t="s">
        <v>51</v>
      </c>
      <c r="E360" s="102"/>
      <c r="F360" s="103"/>
      <c r="G360" s="3" t="s">
        <v>6</v>
      </c>
      <c r="H360" s="3" t="s">
        <v>415</v>
      </c>
      <c r="I360" s="24">
        <f>I368/I366*100</f>
        <v>11.204728370221329</v>
      </c>
    </row>
    <row r="361" spans="1:9" ht="20.100000000000001" customHeight="1" x14ac:dyDescent="0.25">
      <c r="A361" s="232"/>
      <c r="B361" s="221"/>
      <c r="C361" s="100"/>
      <c r="D361" s="50" t="s">
        <v>56</v>
      </c>
      <c r="E361" s="102"/>
      <c r="F361" s="103"/>
      <c r="G361" s="3" t="s">
        <v>6</v>
      </c>
      <c r="H361" s="3" t="s">
        <v>415</v>
      </c>
      <c r="I361" s="24">
        <f>I368/I364*100</f>
        <v>53.815180189249048</v>
      </c>
    </row>
    <row r="362" spans="1:9" ht="20.100000000000001" customHeight="1" x14ac:dyDescent="0.25">
      <c r="A362" s="232"/>
      <c r="B362" s="221"/>
      <c r="C362" s="168" t="s">
        <v>60</v>
      </c>
      <c r="D362" s="163" t="s">
        <v>14</v>
      </c>
      <c r="E362" s="189"/>
      <c r="F362" s="190"/>
      <c r="G362" s="3" t="s">
        <v>49</v>
      </c>
      <c r="H362" s="3" t="s">
        <v>415</v>
      </c>
      <c r="I362" s="5">
        <v>47204</v>
      </c>
    </row>
    <row r="363" spans="1:9" ht="20.100000000000001" customHeight="1" thickBot="1" x14ac:dyDescent="0.3">
      <c r="A363" s="232"/>
      <c r="B363" s="221"/>
      <c r="C363" s="234"/>
      <c r="D363" s="246" t="s">
        <v>65</v>
      </c>
      <c r="E363" s="236"/>
      <c r="F363" s="237"/>
      <c r="G363" s="44" t="s">
        <v>49</v>
      </c>
      <c r="H363" s="44" t="s">
        <v>415</v>
      </c>
      <c r="I363" s="45">
        <v>47284</v>
      </c>
    </row>
    <row r="364" spans="1:9" ht="20.100000000000001" customHeight="1" thickTop="1" x14ac:dyDescent="0.25">
      <c r="A364" s="232"/>
      <c r="B364" s="221"/>
      <c r="C364" s="169" t="s">
        <v>47</v>
      </c>
      <c r="D364" s="330" t="s">
        <v>472</v>
      </c>
      <c r="E364" s="49" t="s">
        <v>48</v>
      </c>
      <c r="F364" s="81"/>
      <c r="G364" s="42" t="s">
        <v>49</v>
      </c>
      <c r="H364" s="42" t="s">
        <v>415</v>
      </c>
      <c r="I364" s="43">
        <v>14901</v>
      </c>
    </row>
    <row r="365" spans="1:9" ht="20.100000000000001" customHeight="1" x14ac:dyDescent="0.25">
      <c r="A365" s="232"/>
      <c r="B365" s="221"/>
      <c r="C365" s="169"/>
      <c r="D365" s="250"/>
      <c r="E365" s="99"/>
      <c r="F365" s="54" t="s">
        <v>53</v>
      </c>
      <c r="G365" s="3" t="s">
        <v>6</v>
      </c>
      <c r="H365" s="3" t="s">
        <v>415</v>
      </c>
      <c r="I365" s="4">
        <f>I364/I357*100</f>
        <v>15.770256540513081</v>
      </c>
    </row>
    <row r="366" spans="1:9" ht="20.100000000000001" customHeight="1" x14ac:dyDescent="0.25">
      <c r="A366" s="232"/>
      <c r="B366" s="221"/>
      <c r="C366" s="169"/>
      <c r="D366" s="247" t="s">
        <v>21</v>
      </c>
      <c r="E366" s="49" t="s">
        <v>48</v>
      </c>
      <c r="F366" s="81"/>
      <c r="G366" s="3" t="s">
        <v>49</v>
      </c>
      <c r="H366" s="3" t="s">
        <v>415</v>
      </c>
      <c r="I366" s="5">
        <v>71568</v>
      </c>
    </row>
    <row r="367" spans="1:9" ht="20.100000000000001" customHeight="1" x14ac:dyDescent="0.25">
      <c r="A367" s="232"/>
      <c r="B367" s="221"/>
      <c r="C367" s="169"/>
      <c r="D367" s="248"/>
      <c r="E367" s="99"/>
      <c r="F367" s="54" t="s">
        <v>53</v>
      </c>
      <c r="G367" s="3" t="s">
        <v>6</v>
      </c>
      <c r="H367" s="3" t="s">
        <v>415</v>
      </c>
      <c r="I367" s="4">
        <f>I366/I357*100</f>
        <v>75.742951485902978</v>
      </c>
    </row>
    <row r="368" spans="1:9" ht="20.100000000000001" customHeight="1" x14ac:dyDescent="0.25">
      <c r="A368" s="232"/>
      <c r="B368" s="221"/>
      <c r="C368" s="169"/>
      <c r="D368" s="249" t="s">
        <v>20</v>
      </c>
      <c r="E368" s="49" t="s">
        <v>48</v>
      </c>
      <c r="F368" s="81"/>
      <c r="G368" s="3" t="s">
        <v>49</v>
      </c>
      <c r="H368" s="3" t="s">
        <v>415</v>
      </c>
      <c r="I368" s="5">
        <v>8019</v>
      </c>
    </row>
    <row r="369" spans="1:9" ht="20.100000000000001" customHeight="1" x14ac:dyDescent="0.25">
      <c r="A369" s="232"/>
      <c r="B369" s="222"/>
      <c r="C369" s="170"/>
      <c r="D369" s="250"/>
      <c r="E369" s="99"/>
      <c r="F369" s="54" t="s">
        <v>53</v>
      </c>
      <c r="G369" s="3" t="s">
        <v>6</v>
      </c>
      <c r="H369" s="3" t="s">
        <v>415</v>
      </c>
      <c r="I369" s="4">
        <f>I368/I357*100</f>
        <v>8.4867919735839479</v>
      </c>
    </row>
    <row r="370" spans="1:9" ht="20.100000000000001" customHeight="1" x14ac:dyDescent="0.25">
      <c r="A370" s="232"/>
      <c r="B370" s="156" t="s">
        <v>305</v>
      </c>
      <c r="C370" s="144" t="s">
        <v>33</v>
      </c>
      <c r="D370" s="189"/>
      <c r="E370" s="189"/>
      <c r="F370" s="190"/>
      <c r="G370" s="3" t="s">
        <v>49</v>
      </c>
      <c r="H370" s="3" t="s">
        <v>415</v>
      </c>
      <c r="I370" s="5">
        <f>I377+I379+I381</f>
        <v>24947</v>
      </c>
    </row>
    <row r="371" spans="1:9" ht="20.100000000000001" customHeight="1" x14ac:dyDescent="0.25">
      <c r="A371" s="232"/>
      <c r="B371" s="221"/>
      <c r="C371" s="100"/>
      <c r="D371" s="50" t="s">
        <v>62</v>
      </c>
      <c r="E371" s="102"/>
      <c r="F371" s="103"/>
      <c r="G371" s="3" t="s">
        <v>6</v>
      </c>
      <c r="H371" s="3" t="s">
        <v>415</v>
      </c>
      <c r="I371" s="24">
        <f>(I377+I381)/I379*100</f>
        <v>42.758226037195996</v>
      </c>
    </row>
    <row r="372" spans="1:9" ht="20.100000000000001" customHeight="1" x14ac:dyDescent="0.25">
      <c r="A372" s="232"/>
      <c r="B372" s="221"/>
      <c r="C372" s="100"/>
      <c r="D372" s="50" t="s">
        <v>203</v>
      </c>
      <c r="E372" s="102"/>
      <c r="F372" s="103"/>
      <c r="G372" s="3" t="s">
        <v>6</v>
      </c>
      <c r="H372" s="3" t="s">
        <v>415</v>
      </c>
      <c r="I372" s="24">
        <f>I377/I379*100</f>
        <v>17.682403433476395</v>
      </c>
    </row>
    <row r="373" spans="1:9" ht="20.100000000000001" customHeight="1" x14ac:dyDescent="0.25">
      <c r="A373" s="232"/>
      <c r="B373" s="221"/>
      <c r="C373" s="100"/>
      <c r="D373" s="50" t="s">
        <v>51</v>
      </c>
      <c r="E373" s="102"/>
      <c r="F373" s="103"/>
      <c r="G373" s="3" t="s">
        <v>6</v>
      </c>
      <c r="H373" s="3" t="s">
        <v>415</v>
      </c>
      <c r="I373" s="24">
        <f>I381/I379*100</f>
        <v>25.075822603719601</v>
      </c>
    </row>
    <row r="374" spans="1:9" ht="20.100000000000001" customHeight="1" x14ac:dyDescent="0.25">
      <c r="A374" s="232"/>
      <c r="B374" s="221"/>
      <c r="C374" s="100"/>
      <c r="D374" s="50" t="s">
        <v>56</v>
      </c>
      <c r="E374" s="102"/>
      <c r="F374" s="103"/>
      <c r="G374" s="3" t="s">
        <v>6</v>
      </c>
      <c r="H374" s="3" t="s">
        <v>415</v>
      </c>
      <c r="I374" s="24">
        <f>I381/I377*100</f>
        <v>141.81229773462783</v>
      </c>
    </row>
    <row r="375" spans="1:9" ht="20.100000000000001" customHeight="1" x14ac:dyDescent="0.25">
      <c r="A375" s="232"/>
      <c r="B375" s="221"/>
      <c r="C375" s="168" t="s">
        <v>60</v>
      </c>
      <c r="D375" s="163" t="s">
        <v>14</v>
      </c>
      <c r="E375" s="189"/>
      <c r="F375" s="190"/>
      <c r="G375" s="3" t="s">
        <v>49</v>
      </c>
      <c r="H375" s="3" t="s">
        <v>415</v>
      </c>
      <c r="I375" s="5">
        <v>12944</v>
      </c>
    </row>
    <row r="376" spans="1:9" ht="20.100000000000001" customHeight="1" thickBot="1" x14ac:dyDescent="0.3">
      <c r="A376" s="232"/>
      <c r="B376" s="221"/>
      <c r="C376" s="234"/>
      <c r="D376" s="246" t="s">
        <v>65</v>
      </c>
      <c r="E376" s="236"/>
      <c r="F376" s="237"/>
      <c r="G376" s="44" t="s">
        <v>49</v>
      </c>
      <c r="H376" s="44" t="s">
        <v>415</v>
      </c>
      <c r="I376" s="45">
        <v>12003</v>
      </c>
    </row>
    <row r="377" spans="1:9" ht="20.100000000000001" customHeight="1" thickTop="1" x14ac:dyDescent="0.25">
      <c r="A377" s="232"/>
      <c r="B377" s="221"/>
      <c r="C377" s="169" t="s">
        <v>47</v>
      </c>
      <c r="D377" s="330" t="s">
        <v>472</v>
      </c>
      <c r="E377" s="49" t="s">
        <v>48</v>
      </c>
      <c r="F377" s="81"/>
      <c r="G377" s="42" t="s">
        <v>49</v>
      </c>
      <c r="H377" s="42" t="s">
        <v>415</v>
      </c>
      <c r="I377" s="43">
        <v>3090</v>
      </c>
    </row>
    <row r="378" spans="1:9" ht="20.100000000000001" customHeight="1" x14ac:dyDescent="0.25">
      <c r="A378" s="232"/>
      <c r="B378" s="221"/>
      <c r="C378" s="169"/>
      <c r="D378" s="250"/>
      <c r="E378" s="99"/>
      <c r="F378" s="54" t="s">
        <v>53</v>
      </c>
      <c r="G378" s="3" t="s">
        <v>6</v>
      </c>
      <c r="H378" s="3" t="s">
        <v>415</v>
      </c>
      <c r="I378" s="4">
        <f>I377/I370*100</f>
        <v>12.38625886880186</v>
      </c>
    </row>
    <row r="379" spans="1:9" ht="20.100000000000001" customHeight="1" x14ac:dyDescent="0.25">
      <c r="A379" s="232"/>
      <c r="B379" s="221"/>
      <c r="C379" s="169"/>
      <c r="D379" s="247" t="s">
        <v>21</v>
      </c>
      <c r="E379" s="49" t="s">
        <v>48</v>
      </c>
      <c r="F379" s="81"/>
      <c r="G379" s="3" t="s">
        <v>49</v>
      </c>
      <c r="H379" s="3" t="s">
        <v>415</v>
      </c>
      <c r="I379" s="5">
        <v>17475</v>
      </c>
    </row>
    <row r="380" spans="1:9" ht="20.100000000000001" customHeight="1" x14ac:dyDescent="0.25">
      <c r="A380" s="232"/>
      <c r="B380" s="221"/>
      <c r="C380" s="169"/>
      <c r="D380" s="248"/>
      <c r="E380" s="99"/>
      <c r="F380" s="54" t="s">
        <v>53</v>
      </c>
      <c r="G380" s="3" t="s">
        <v>6</v>
      </c>
      <c r="H380" s="3" t="s">
        <v>415</v>
      </c>
      <c r="I380" s="4">
        <f>I379/I370*100</f>
        <v>70.048502825991093</v>
      </c>
    </row>
    <row r="381" spans="1:9" ht="20.100000000000001" customHeight="1" x14ac:dyDescent="0.25">
      <c r="A381" s="232"/>
      <c r="B381" s="221"/>
      <c r="C381" s="169"/>
      <c r="D381" s="249" t="s">
        <v>20</v>
      </c>
      <c r="E381" s="49" t="s">
        <v>48</v>
      </c>
      <c r="F381" s="81"/>
      <c r="G381" s="3" t="s">
        <v>49</v>
      </c>
      <c r="H381" s="3" t="s">
        <v>415</v>
      </c>
      <c r="I381" s="5">
        <v>4382</v>
      </c>
    </row>
    <row r="382" spans="1:9" ht="20.100000000000001" customHeight="1" x14ac:dyDescent="0.25">
      <c r="A382" s="232"/>
      <c r="B382" s="222"/>
      <c r="C382" s="170"/>
      <c r="D382" s="250"/>
      <c r="E382" s="99"/>
      <c r="F382" s="54" t="s">
        <v>53</v>
      </c>
      <c r="G382" s="3" t="s">
        <v>6</v>
      </c>
      <c r="H382" s="3" t="s">
        <v>415</v>
      </c>
      <c r="I382" s="4">
        <f>I381/I370*100</f>
        <v>17.565238305207039</v>
      </c>
    </row>
    <row r="383" spans="1:9" ht="20.100000000000001" customHeight="1" x14ac:dyDescent="0.25">
      <c r="A383" s="232"/>
      <c r="B383" s="156" t="s">
        <v>59</v>
      </c>
      <c r="C383" s="144" t="s">
        <v>33</v>
      </c>
      <c r="D383" s="189"/>
      <c r="E383" s="189"/>
      <c r="F383" s="190"/>
      <c r="G383" s="3" t="s">
        <v>49</v>
      </c>
      <c r="H383" s="3" t="s">
        <v>415</v>
      </c>
      <c r="I383" s="5">
        <f>I390+I392+I394</f>
        <v>15174</v>
      </c>
    </row>
    <row r="384" spans="1:9" ht="20.100000000000001" customHeight="1" x14ac:dyDescent="0.25">
      <c r="A384" s="232"/>
      <c r="B384" s="158"/>
      <c r="C384" s="100"/>
      <c r="D384" s="50" t="s">
        <v>62</v>
      </c>
      <c r="E384" s="102"/>
      <c r="F384" s="103"/>
      <c r="G384" s="3" t="s">
        <v>6</v>
      </c>
      <c r="H384" s="3" t="s">
        <v>415</v>
      </c>
      <c r="I384" s="23">
        <f>(I390+I394)/I392*100</f>
        <v>38.070973612374885</v>
      </c>
    </row>
    <row r="385" spans="1:9" ht="20.100000000000001" customHeight="1" x14ac:dyDescent="0.25">
      <c r="A385" s="232"/>
      <c r="B385" s="158"/>
      <c r="C385" s="100"/>
      <c r="D385" s="50" t="s">
        <v>203</v>
      </c>
      <c r="E385" s="102"/>
      <c r="F385" s="103"/>
      <c r="G385" s="3" t="s">
        <v>6</v>
      </c>
      <c r="H385" s="3" t="s">
        <v>415</v>
      </c>
      <c r="I385" s="23">
        <f>I390/I392*100</f>
        <v>15.632393084622384</v>
      </c>
    </row>
    <row r="386" spans="1:9" ht="20.100000000000001" customHeight="1" x14ac:dyDescent="0.25">
      <c r="A386" s="232"/>
      <c r="B386" s="158"/>
      <c r="C386" s="100"/>
      <c r="D386" s="50" t="s">
        <v>51</v>
      </c>
      <c r="E386" s="102"/>
      <c r="F386" s="103"/>
      <c r="G386" s="3" t="s">
        <v>6</v>
      </c>
      <c r="H386" s="3" t="s">
        <v>415</v>
      </c>
      <c r="I386" s="23">
        <f>I394/I392*100</f>
        <v>22.438580527752503</v>
      </c>
    </row>
    <row r="387" spans="1:9" ht="20.100000000000001" customHeight="1" x14ac:dyDescent="0.25">
      <c r="A387" s="233"/>
      <c r="B387" s="158"/>
      <c r="C387" s="98"/>
      <c r="D387" s="50" t="s">
        <v>56</v>
      </c>
      <c r="E387" s="102"/>
      <c r="F387" s="103"/>
      <c r="G387" s="3" t="s">
        <v>6</v>
      </c>
      <c r="H387" s="3" t="s">
        <v>415</v>
      </c>
      <c r="I387" s="23">
        <f>I394/I390*100</f>
        <v>143.53899883585564</v>
      </c>
    </row>
    <row r="388" spans="1:9" ht="20.100000000000001" customHeight="1" x14ac:dyDescent="0.25">
      <c r="A388" s="171" t="s">
        <v>45</v>
      </c>
      <c r="B388" s="158"/>
      <c r="C388" s="168" t="s">
        <v>60</v>
      </c>
      <c r="D388" s="163" t="s">
        <v>14</v>
      </c>
      <c r="E388" s="189"/>
      <c r="F388" s="190"/>
      <c r="G388" s="3" t="s">
        <v>49</v>
      </c>
      <c r="H388" s="3" t="s">
        <v>415</v>
      </c>
      <c r="I388" s="5">
        <v>7883</v>
      </c>
    </row>
    <row r="389" spans="1:9" ht="20.100000000000001" customHeight="1" thickBot="1" x14ac:dyDescent="0.3">
      <c r="A389" s="232"/>
      <c r="B389" s="158"/>
      <c r="C389" s="234"/>
      <c r="D389" s="246" t="s">
        <v>65</v>
      </c>
      <c r="E389" s="236"/>
      <c r="F389" s="237"/>
      <c r="G389" s="44" t="s">
        <v>49</v>
      </c>
      <c r="H389" s="44" t="s">
        <v>415</v>
      </c>
      <c r="I389" s="45">
        <v>7291</v>
      </c>
    </row>
    <row r="390" spans="1:9" ht="20.100000000000001" customHeight="1" thickTop="1" x14ac:dyDescent="0.25">
      <c r="A390" s="232"/>
      <c r="B390" s="158"/>
      <c r="C390" s="169" t="s">
        <v>47</v>
      </c>
      <c r="D390" s="330" t="s">
        <v>472</v>
      </c>
      <c r="E390" s="49" t="s">
        <v>48</v>
      </c>
      <c r="F390" s="81"/>
      <c r="G390" s="42" t="s">
        <v>49</v>
      </c>
      <c r="H390" s="42" t="s">
        <v>415</v>
      </c>
      <c r="I390" s="43">
        <v>1718</v>
      </c>
    </row>
    <row r="391" spans="1:9" ht="20.100000000000001" customHeight="1" x14ac:dyDescent="0.25">
      <c r="A391" s="232"/>
      <c r="B391" s="158"/>
      <c r="C391" s="169"/>
      <c r="D391" s="250"/>
      <c r="E391" s="99"/>
      <c r="F391" s="54" t="s">
        <v>53</v>
      </c>
      <c r="G391" s="3" t="s">
        <v>6</v>
      </c>
      <c r="H391" s="3" t="s">
        <v>415</v>
      </c>
      <c r="I391" s="4">
        <f>I390/I383*100</f>
        <v>11.321998154738369</v>
      </c>
    </row>
    <row r="392" spans="1:9" ht="20.100000000000001" customHeight="1" x14ac:dyDescent="0.25">
      <c r="A392" s="232"/>
      <c r="B392" s="158"/>
      <c r="C392" s="169"/>
      <c r="D392" s="247" t="s">
        <v>21</v>
      </c>
      <c r="E392" s="49" t="s">
        <v>48</v>
      </c>
      <c r="F392" s="81"/>
      <c r="G392" s="3" t="s">
        <v>49</v>
      </c>
      <c r="H392" s="3" t="s">
        <v>415</v>
      </c>
      <c r="I392" s="5">
        <v>10990</v>
      </c>
    </row>
    <row r="393" spans="1:9" ht="20.100000000000001" customHeight="1" x14ac:dyDescent="0.25">
      <c r="A393" s="232"/>
      <c r="B393" s="158"/>
      <c r="C393" s="169"/>
      <c r="D393" s="248"/>
      <c r="E393" s="99"/>
      <c r="F393" s="54" t="s">
        <v>53</v>
      </c>
      <c r="G393" s="3" t="s">
        <v>6</v>
      </c>
      <c r="H393" s="3" t="s">
        <v>415</v>
      </c>
      <c r="I393" s="4">
        <f>I392/I383*100</f>
        <v>72.426519045736129</v>
      </c>
    </row>
    <row r="394" spans="1:9" ht="20.100000000000001" customHeight="1" x14ac:dyDescent="0.25">
      <c r="A394" s="232"/>
      <c r="B394" s="158"/>
      <c r="C394" s="169"/>
      <c r="D394" s="249" t="s">
        <v>20</v>
      </c>
      <c r="E394" s="49" t="s">
        <v>48</v>
      </c>
      <c r="F394" s="81"/>
      <c r="G394" s="3" t="s">
        <v>49</v>
      </c>
      <c r="H394" s="3" t="s">
        <v>415</v>
      </c>
      <c r="I394" s="5">
        <v>2466</v>
      </c>
    </row>
    <row r="395" spans="1:9" ht="20.100000000000001" customHeight="1" x14ac:dyDescent="0.25">
      <c r="A395" s="232"/>
      <c r="B395" s="157"/>
      <c r="C395" s="170"/>
      <c r="D395" s="250"/>
      <c r="E395" s="99"/>
      <c r="F395" s="54" t="s">
        <v>53</v>
      </c>
      <c r="G395" s="3" t="s">
        <v>6</v>
      </c>
      <c r="H395" s="3" t="s">
        <v>415</v>
      </c>
      <c r="I395" s="4">
        <f>I394/I383*100</f>
        <v>16.251482799525505</v>
      </c>
    </row>
    <row r="396" spans="1:9" ht="20.100000000000001" customHeight="1" x14ac:dyDescent="0.25">
      <c r="A396" s="232"/>
      <c r="B396" s="156" t="s">
        <v>173</v>
      </c>
      <c r="C396" s="144" t="s">
        <v>33</v>
      </c>
      <c r="D396" s="189"/>
      <c r="E396" s="189"/>
      <c r="F396" s="190"/>
      <c r="G396" s="3" t="s">
        <v>49</v>
      </c>
      <c r="H396" s="3" t="s">
        <v>415</v>
      </c>
      <c r="I396" s="5">
        <f>I403+I405+I407</f>
        <v>32034</v>
      </c>
    </row>
    <row r="397" spans="1:9" ht="20.100000000000001" customHeight="1" x14ac:dyDescent="0.25">
      <c r="A397" s="232"/>
      <c r="B397" s="221"/>
      <c r="C397" s="100"/>
      <c r="D397" s="50" t="s">
        <v>62</v>
      </c>
      <c r="E397" s="102"/>
      <c r="F397" s="103"/>
      <c r="G397" s="3" t="s">
        <v>6</v>
      </c>
      <c r="H397" s="3" t="s">
        <v>415</v>
      </c>
      <c r="I397" s="23">
        <f>(I403+I407)/I405*100</f>
        <v>33.837476498851053</v>
      </c>
    </row>
    <row r="398" spans="1:9" ht="20.100000000000001" customHeight="1" x14ac:dyDescent="0.25">
      <c r="A398" s="232"/>
      <c r="B398" s="221"/>
      <c r="C398" s="100"/>
      <c r="D398" s="50" t="s">
        <v>203</v>
      </c>
      <c r="E398" s="102"/>
      <c r="F398" s="103"/>
      <c r="G398" s="3" t="s">
        <v>6</v>
      </c>
      <c r="H398" s="3" t="s">
        <v>415</v>
      </c>
      <c r="I398" s="23">
        <f>I403/I405*100</f>
        <v>17.167328180488823</v>
      </c>
    </row>
    <row r="399" spans="1:9" ht="20.100000000000001" customHeight="1" x14ac:dyDescent="0.25">
      <c r="A399" s="232"/>
      <c r="B399" s="221"/>
      <c r="C399" s="100"/>
      <c r="D399" s="50" t="s">
        <v>51</v>
      </c>
      <c r="E399" s="102"/>
      <c r="F399" s="103"/>
      <c r="G399" s="3" t="s">
        <v>6</v>
      </c>
      <c r="H399" s="3" t="s">
        <v>415</v>
      </c>
      <c r="I399" s="23">
        <f>I407/I405*100</f>
        <v>16.670148318362234</v>
      </c>
    </row>
    <row r="400" spans="1:9" ht="20.100000000000001" customHeight="1" x14ac:dyDescent="0.25">
      <c r="A400" s="232"/>
      <c r="B400" s="221"/>
      <c r="C400" s="100"/>
      <c r="D400" s="50" t="s">
        <v>56</v>
      </c>
      <c r="E400" s="102"/>
      <c r="F400" s="103"/>
      <c r="G400" s="3" t="s">
        <v>6</v>
      </c>
      <c r="H400" s="3" t="s">
        <v>415</v>
      </c>
      <c r="I400" s="23">
        <f>I407/I403*100</f>
        <v>97.103918228279383</v>
      </c>
    </row>
    <row r="401" spans="1:9" ht="20.100000000000001" customHeight="1" x14ac:dyDescent="0.25">
      <c r="A401" s="232"/>
      <c r="B401" s="221"/>
      <c r="C401" s="168" t="s">
        <v>60</v>
      </c>
      <c r="D401" s="163" t="s">
        <v>14</v>
      </c>
      <c r="E401" s="189"/>
      <c r="F401" s="190"/>
      <c r="G401" s="3" t="s">
        <v>49</v>
      </c>
      <c r="H401" s="3" t="s">
        <v>415</v>
      </c>
      <c r="I401" s="5">
        <v>16448</v>
      </c>
    </row>
    <row r="402" spans="1:9" ht="20.100000000000001" customHeight="1" thickBot="1" x14ac:dyDescent="0.3">
      <c r="A402" s="232"/>
      <c r="B402" s="221"/>
      <c r="C402" s="234"/>
      <c r="D402" s="246" t="s">
        <v>65</v>
      </c>
      <c r="E402" s="236"/>
      <c r="F402" s="237"/>
      <c r="G402" s="44" t="s">
        <v>49</v>
      </c>
      <c r="H402" s="44" t="s">
        <v>415</v>
      </c>
      <c r="I402" s="45">
        <v>15586</v>
      </c>
    </row>
    <row r="403" spans="1:9" ht="20.100000000000001" customHeight="1" thickTop="1" x14ac:dyDescent="0.25">
      <c r="A403" s="232"/>
      <c r="B403" s="221"/>
      <c r="C403" s="169" t="s">
        <v>47</v>
      </c>
      <c r="D403" s="330" t="s">
        <v>472</v>
      </c>
      <c r="E403" s="49" t="s">
        <v>48</v>
      </c>
      <c r="F403" s="81"/>
      <c r="G403" s="42" t="s">
        <v>49</v>
      </c>
      <c r="H403" s="42" t="s">
        <v>415</v>
      </c>
      <c r="I403" s="43">
        <v>4109</v>
      </c>
    </row>
    <row r="404" spans="1:9" ht="20.100000000000001" customHeight="1" x14ac:dyDescent="0.25">
      <c r="A404" s="232"/>
      <c r="B404" s="221"/>
      <c r="C404" s="169"/>
      <c r="D404" s="250"/>
      <c r="E404" s="99"/>
      <c r="F404" s="54" t="s">
        <v>53</v>
      </c>
      <c r="G404" s="3" t="s">
        <v>6</v>
      </c>
      <c r="H404" s="3" t="s">
        <v>415</v>
      </c>
      <c r="I404" s="4">
        <f>I403/I396*100</f>
        <v>12.82699631641381</v>
      </c>
    </row>
    <row r="405" spans="1:9" ht="20.100000000000001" customHeight="1" x14ac:dyDescent="0.25">
      <c r="A405" s="232"/>
      <c r="B405" s="221"/>
      <c r="C405" s="169"/>
      <c r="D405" s="247" t="s">
        <v>21</v>
      </c>
      <c r="E405" s="49" t="s">
        <v>48</v>
      </c>
      <c r="F405" s="81"/>
      <c r="G405" s="3" t="s">
        <v>49</v>
      </c>
      <c r="H405" s="3" t="s">
        <v>415</v>
      </c>
      <c r="I405" s="5">
        <v>23935</v>
      </c>
    </row>
    <row r="406" spans="1:9" ht="20.100000000000001" customHeight="1" x14ac:dyDescent="0.25">
      <c r="A406" s="232"/>
      <c r="B406" s="221"/>
      <c r="C406" s="169"/>
      <c r="D406" s="248"/>
      <c r="E406" s="99"/>
      <c r="F406" s="54" t="s">
        <v>53</v>
      </c>
      <c r="G406" s="3" t="s">
        <v>6</v>
      </c>
      <c r="H406" s="3" t="s">
        <v>415</v>
      </c>
      <c r="I406" s="4">
        <f>I405/I396*100</f>
        <v>74.717487669351314</v>
      </c>
    </row>
    <row r="407" spans="1:9" ht="20.100000000000001" customHeight="1" x14ac:dyDescent="0.25">
      <c r="A407" s="232"/>
      <c r="B407" s="221"/>
      <c r="C407" s="169"/>
      <c r="D407" s="249" t="s">
        <v>20</v>
      </c>
      <c r="E407" s="49" t="s">
        <v>48</v>
      </c>
      <c r="F407" s="81"/>
      <c r="G407" s="3" t="s">
        <v>49</v>
      </c>
      <c r="H407" s="3" t="s">
        <v>415</v>
      </c>
      <c r="I407" s="5">
        <v>3990</v>
      </c>
    </row>
    <row r="408" spans="1:9" ht="20.100000000000001" customHeight="1" x14ac:dyDescent="0.25">
      <c r="A408" s="232"/>
      <c r="B408" s="222"/>
      <c r="C408" s="170"/>
      <c r="D408" s="250"/>
      <c r="E408" s="99"/>
      <c r="F408" s="54" t="s">
        <v>53</v>
      </c>
      <c r="G408" s="3" t="s">
        <v>6</v>
      </c>
      <c r="H408" s="3" t="s">
        <v>415</v>
      </c>
      <c r="I408" s="4">
        <f>I407/I396*100</f>
        <v>12.455516014234876</v>
      </c>
    </row>
    <row r="409" spans="1:9" ht="20.100000000000001" customHeight="1" x14ac:dyDescent="0.25">
      <c r="A409" s="232"/>
      <c r="B409" s="174" t="s">
        <v>231</v>
      </c>
      <c r="C409" s="144" t="s">
        <v>33</v>
      </c>
      <c r="D409" s="189"/>
      <c r="E409" s="189"/>
      <c r="F409" s="190"/>
      <c r="G409" s="3" t="s">
        <v>49</v>
      </c>
      <c r="H409" s="3" t="s">
        <v>415</v>
      </c>
      <c r="I409" s="5">
        <f>I416+I418+I420</f>
        <v>19409</v>
      </c>
    </row>
    <row r="410" spans="1:9" ht="20.100000000000001" customHeight="1" x14ac:dyDescent="0.25">
      <c r="A410" s="232"/>
      <c r="B410" s="175"/>
      <c r="C410" s="100"/>
      <c r="D410" s="50" t="s">
        <v>62</v>
      </c>
      <c r="E410" s="102"/>
      <c r="F410" s="103"/>
      <c r="G410" s="3" t="s">
        <v>6</v>
      </c>
      <c r="H410" s="3" t="s">
        <v>415</v>
      </c>
      <c r="I410" s="23">
        <f>(I416+I420)/I418*100</f>
        <v>36.683098591549296</v>
      </c>
    </row>
    <row r="411" spans="1:9" ht="20.100000000000001" customHeight="1" x14ac:dyDescent="0.25">
      <c r="A411" s="232"/>
      <c r="B411" s="175"/>
      <c r="C411" s="100"/>
      <c r="D411" s="50" t="s">
        <v>203</v>
      </c>
      <c r="E411" s="102"/>
      <c r="F411" s="103"/>
      <c r="G411" s="3" t="s">
        <v>6</v>
      </c>
      <c r="H411" s="3" t="s">
        <v>415</v>
      </c>
      <c r="I411" s="23">
        <f>I416/I418*100</f>
        <v>15.049295774647886</v>
      </c>
    </row>
    <row r="412" spans="1:9" ht="20.100000000000001" customHeight="1" x14ac:dyDescent="0.25">
      <c r="A412" s="232"/>
      <c r="B412" s="175"/>
      <c r="C412" s="100"/>
      <c r="D412" s="50" t="s">
        <v>51</v>
      </c>
      <c r="E412" s="102"/>
      <c r="F412" s="103"/>
      <c r="G412" s="3" t="s">
        <v>6</v>
      </c>
      <c r="H412" s="3" t="s">
        <v>415</v>
      </c>
      <c r="I412" s="23">
        <f>I420/I418*100</f>
        <v>21.633802816901408</v>
      </c>
    </row>
    <row r="413" spans="1:9" ht="20.100000000000001" customHeight="1" x14ac:dyDescent="0.25">
      <c r="A413" s="232"/>
      <c r="B413" s="175"/>
      <c r="C413" s="100"/>
      <c r="D413" s="50" t="s">
        <v>56</v>
      </c>
      <c r="E413" s="102"/>
      <c r="F413" s="103"/>
      <c r="G413" s="3" t="s">
        <v>6</v>
      </c>
      <c r="H413" s="3" t="s">
        <v>415</v>
      </c>
      <c r="I413" s="23">
        <f>I420/I416*100</f>
        <v>143.75292466073935</v>
      </c>
    </row>
    <row r="414" spans="1:9" ht="20.100000000000001" customHeight="1" x14ac:dyDescent="0.25">
      <c r="A414" s="232"/>
      <c r="B414" s="175"/>
      <c r="C414" s="168" t="s">
        <v>60</v>
      </c>
      <c r="D414" s="163" t="s">
        <v>14</v>
      </c>
      <c r="E414" s="189"/>
      <c r="F414" s="190"/>
      <c r="G414" s="3" t="s">
        <v>49</v>
      </c>
      <c r="H414" s="3" t="s">
        <v>415</v>
      </c>
      <c r="I414" s="5">
        <v>10251</v>
      </c>
    </row>
    <row r="415" spans="1:9" ht="20.100000000000001" customHeight="1" thickBot="1" x14ac:dyDescent="0.3">
      <c r="A415" s="232"/>
      <c r="B415" s="175"/>
      <c r="C415" s="234"/>
      <c r="D415" s="246" t="s">
        <v>65</v>
      </c>
      <c r="E415" s="236"/>
      <c r="F415" s="237"/>
      <c r="G415" s="44" t="s">
        <v>49</v>
      </c>
      <c r="H415" s="44" t="s">
        <v>415</v>
      </c>
      <c r="I415" s="45">
        <v>9158</v>
      </c>
    </row>
    <row r="416" spans="1:9" ht="20.100000000000001" customHeight="1" thickTop="1" x14ac:dyDescent="0.25">
      <c r="A416" s="232"/>
      <c r="B416" s="175"/>
      <c r="C416" s="169" t="s">
        <v>47</v>
      </c>
      <c r="D416" s="330" t="s">
        <v>472</v>
      </c>
      <c r="E416" s="49" t="s">
        <v>48</v>
      </c>
      <c r="F416" s="81"/>
      <c r="G416" s="42" t="s">
        <v>49</v>
      </c>
      <c r="H416" s="42" t="s">
        <v>415</v>
      </c>
      <c r="I416" s="43">
        <v>2137</v>
      </c>
    </row>
    <row r="417" spans="1:9" ht="20.100000000000001" customHeight="1" x14ac:dyDescent="0.25">
      <c r="A417" s="232"/>
      <c r="B417" s="175"/>
      <c r="C417" s="169"/>
      <c r="D417" s="250"/>
      <c r="E417" s="99"/>
      <c r="F417" s="54" t="s">
        <v>53</v>
      </c>
      <c r="G417" s="3" t="s">
        <v>6</v>
      </c>
      <c r="H417" s="3" t="s">
        <v>415</v>
      </c>
      <c r="I417" s="4">
        <f>I416/I409*100</f>
        <v>11.010356020402906</v>
      </c>
    </row>
    <row r="418" spans="1:9" ht="20.100000000000001" customHeight="1" x14ac:dyDescent="0.25">
      <c r="A418" s="232"/>
      <c r="B418" s="175"/>
      <c r="C418" s="169"/>
      <c r="D418" s="247" t="s">
        <v>21</v>
      </c>
      <c r="E418" s="49" t="s">
        <v>48</v>
      </c>
      <c r="F418" s="81"/>
      <c r="G418" s="3" t="s">
        <v>49</v>
      </c>
      <c r="H418" s="3" t="s">
        <v>415</v>
      </c>
      <c r="I418" s="5">
        <v>14200</v>
      </c>
    </row>
    <row r="419" spans="1:9" ht="20.100000000000001" customHeight="1" x14ac:dyDescent="0.25">
      <c r="A419" s="232"/>
      <c r="B419" s="175"/>
      <c r="C419" s="169"/>
      <c r="D419" s="248"/>
      <c r="E419" s="99"/>
      <c r="F419" s="54" t="s">
        <v>53</v>
      </c>
      <c r="G419" s="3" t="s">
        <v>6</v>
      </c>
      <c r="H419" s="3" t="s">
        <v>415</v>
      </c>
      <c r="I419" s="4">
        <f>I418/I409*100</f>
        <v>73.161935184708128</v>
      </c>
    </row>
    <row r="420" spans="1:9" ht="20.100000000000001" customHeight="1" x14ac:dyDescent="0.25">
      <c r="A420" s="232"/>
      <c r="B420" s="175"/>
      <c r="C420" s="169"/>
      <c r="D420" s="249" t="s">
        <v>20</v>
      </c>
      <c r="E420" s="49" t="s">
        <v>48</v>
      </c>
      <c r="F420" s="81"/>
      <c r="G420" s="3" t="s">
        <v>49</v>
      </c>
      <c r="H420" s="3" t="s">
        <v>415</v>
      </c>
      <c r="I420" s="5">
        <v>3072</v>
      </c>
    </row>
    <row r="421" spans="1:9" ht="20.100000000000001" customHeight="1" x14ac:dyDescent="0.25">
      <c r="A421" s="232"/>
      <c r="B421" s="176"/>
      <c r="C421" s="170"/>
      <c r="D421" s="250"/>
      <c r="E421" s="99"/>
      <c r="F421" s="54" t="s">
        <v>53</v>
      </c>
      <c r="G421" s="3" t="s">
        <v>6</v>
      </c>
      <c r="H421" s="3" t="s">
        <v>415</v>
      </c>
      <c r="I421" s="4">
        <f>I420/I409*100</f>
        <v>15.82770879488897</v>
      </c>
    </row>
    <row r="422" spans="1:9" ht="20.100000000000001" customHeight="1" x14ac:dyDescent="0.25">
      <c r="A422" s="233"/>
      <c r="B422" s="156" t="s">
        <v>61</v>
      </c>
      <c r="C422" s="144" t="s">
        <v>33</v>
      </c>
      <c r="D422" s="189"/>
      <c r="E422" s="189"/>
      <c r="F422" s="190"/>
      <c r="G422" s="3" t="s">
        <v>49</v>
      </c>
      <c r="H422" s="3" t="s">
        <v>415</v>
      </c>
      <c r="I422" s="5">
        <f>I429+I431+I433</f>
        <v>73647</v>
      </c>
    </row>
    <row r="423" spans="1:9" ht="20.100000000000001" customHeight="1" x14ac:dyDescent="0.25">
      <c r="A423" s="171" t="s">
        <v>45</v>
      </c>
      <c r="B423" s="158"/>
      <c r="C423" s="131"/>
      <c r="D423" s="50" t="s">
        <v>62</v>
      </c>
      <c r="E423" s="102"/>
      <c r="F423" s="103"/>
      <c r="G423" s="3" t="s">
        <v>6</v>
      </c>
      <c r="H423" s="3" t="s">
        <v>415</v>
      </c>
      <c r="I423" s="24">
        <f>(I429+I433)/I431*100</f>
        <v>34.586356243489703</v>
      </c>
    </row>
    <row r="424" spans="1:9" ht="20.100000000000001" customHeight="1" x14ac:dyDescent="0.25">
      <c r="A424" s="232"/>
      <c r="B424" s="158"/>
      <c r="C424" s="100"/>
      <c r="D424" s="50" t="s">
        <v>203</v>
      </c>
      <c r="E424" s="102"/>
      <c r="F424" s="103"/>
      <c r="G424" s="3" t="s">
        <v>6</v>
      </c>
      <c r="H424" s="3" t="s">
        <v>415</v>
      </c>
      <c r="I424" s="24">
        <f>I429/I431*100</f>
        <v>19.906434458434603</v>
      </c>
    </row>
    <row r="425" spans="1:9" ht="20.100000000000001" customHeight="1" x14ac:dyDescent="0.25">
      <c r="A425" s="232"/>
      <c r="B425" s="158"/>
      <c r="C425" s="100"/>
      <c r="D425" s="50" t="s">
        <v>51</v>
      </c>
      <c r="E425" s="102"/>
      <c r="F425" s="103"/>
      <c r="G425" s="3" t="s">
        <v>6</v>
      </c>
      <c r="H425" s="3" t="s">
        <v>415</v>
      </c>
      <c r="I425" s="24">
        <f>I433/I431*100</f>
        <v>14.679921785055097</v>
      </c>
    </row>
    <row r="426" spans="1:9" ht="20.100000000000001" customHeight="1" x14ac:dyDescent="0.25">
      <c r="A426" s="232"/>
      <c r="B426" s="158"/>
      <c r="C426" s="100"/>
      <c r="D426" s="50" t="s">
        <v>56</v>
      </c>
      <c r="E426" s="102"/>
      <c r="F426" s="103"/>
      <c r="G426" s="3" t="s">
        <v>6</v>
      </c>
      <c r="H426" s="3" t="s">
        <v>415</v>
      </c>
      <c r="I426" s="24">
        <f>I433/I429*100</f>
        <v>73.744606628109793</v>
      </c>
    </row>
    <row r="427" spans="1:9" ht="20.100000000000001" customHeight="1" x14ac:dyDescent="0.25">
      <c r="A427" s="232"/>
      <c r="B427" s="158"/>
      <c r="C427" s="168" t="s">
        <v>60</v>
      </c>
      <c r="D427" s="163" t="s">
        <v>14</v>
      </c>
      <c r="E427" s="189"/>
      <c r="F427" s="190"/>
      <c r="G427" s="3" t="s">
        <v>49</v>
      </c>
      <c r="H427" s="3" t="s">
        <v>415</v>
      </c>
      <c r="I427" s="5">
        <v>37057</v>
      </c>
    </row>
    <row r="428" spans="1:9" ht="20.100000000000001" customHeight="1" thickBot="1" x14ac:dyDescent="0.3">
      <c r="A428" s="232"/>
      <c r="B428" s="158"/>
      <c r="C428" s="234"/>
      <c r="D428" s="246" t="s">
        <v>65</v>
      </c>
      <c r="E428" s="236"/>
      <c r="F428" s="237"/>
      <c r="G428" s="44" t="s">
        <v>49</v>
      </c>
      <c r="H428" s="44" t="s">
        <v>415</v>
      </c>
      <c r="I428" s="45">
        <v>36590</v>
      </c>
    </row>
    <row r="429" spans="1:9" ht="20.100000000000001" customHeight="1" thickTop="1" x14ac:dyDescent="0.25">
      <c r="A429" s="232"/>
      <c r="B429" s="158"/>
      <c r="C429" s="169" t="s">
        <v>47</v>
      </c>
      <c r="D429" s="330" t="s">
        <v>472</v>
      </c>
      <c r="E429" s="49" t="s">
        <v>48</v>
      </c>
      <c r="F429" s="81"/>
      <c r="G429" s="42" t="s">
        <v>49</v>
      </c>
      <c r="H429" s="42" t="s">
        <v>415</v>
      </c>
      <c r="I429" s="43">
        <v>10893</v>
      </c>
    </row>
    <row r="430" spans="1:9" ht="20.100000000000001" customHeight="1" x14ac:dyDescent="0.25">
      <c r="A430" s="232"/>
      <c r="B430" s="158"/>
      <c r="C430" s="169"/>
      <c r="D430" s="250"/>
      <c r="E430" s="99"/>
      <c r="F430" s="54" t="s">
        <v>53</v>
      </c>
      <c r="G430" s="3" t="s">
        <v>6</v>
      </c>
      <c r="H430" s="3" t="s">
        <v>415</v>
      </c>
      <c r="I430" s="4">
        <f>I429/I422*100</f>
        <v>14.790826510244818</v>
      </c>
    </row>
    <row r="431" spans="1:9" ht="20.100000000000001" customHeight="1" x14ac:dyDescent="0.25">
      <c r="A431" s="232"/>
      <c r="B431" s="158"/>
      <c r="C431" s="169"/>
      <c r="D431" s="247" t="s">
        <v>21</v>
      </c>
      <c r="E431" s="49" t="s">
        <v>48</v>
      </c>
      <c r="F431" s="81"/>
      <c r="G431" s="3" t="s">
        <v>49</v>
      </c>
      <c r="H431" s="3" t="s">
        <v>415</v>
      </c>
      <c r="I431" s="5">
        <v>54721</v>
      </c>
    </row>
    <row r="432" spans="1:9" ht="20.100000000000001" customHeight="1" x14ac:dyDescent="0.25">
      <c r="A432" s="232"/>
      <c r="B432" s="158"/>
      <c r="C432" s="169"/>
      <c r="D432" s="248"/>
      <c r="E432" s="99"/>
      <c r="F432" s="54" t="s">
        <v>53</v>
      </c>
      <c r="G432" s="3" t="s">
        <v>6</v>
      </c>
      <c r="H432" s="3" t="s">
        <v>415</v>
      </c>
      <c r="I432" s="4">
        <f>I431/I422*100</f>
        <v>74.30173666272897</v>
      </c>
    </row>
    <row r="433" spans="1:9" ht="20.100000000000001" customHeight="1" x14ac:dyDescent="0.25">
      <c r="A433" s="232"/>
      <c r="B433" s="158"/>
      <c r="C433" s="169"/>
      <c r="D433" s="249" t="s">
        <v>20</v>
      </c>
      <c r="E433" s="49" t="s">
        <v>48</v>
      </c>
      <c r="F433" s="81"/>
      <c r="G433" s="3" t="s">
        <v>49</v>
      </c>
      <c r="H433" s="3" t="s">
        <v>415</v>
      </c>
      <c r="I433" s="5">
        <v>8033</v>
      </c>
    </row>
    <row r="434" spans="1:9" ht="20.100000000000001" customHeight="1" x14ac:dyDescent="0.25">
      <c r="A434" s="232"/>
      <c r="B434" s="157"/>
      <c r="C434" s="170"/>
      <c r="D434" s="250"/>
      <c r="E434" s="99"/>
      <c r="F434" s="54" t="s">
        <v>53</v>
      </c>
      <c r="G434" s="3" t="s">
        <v>6</v>
      </c>
      <c r="H434" s="3" t="s">
        <v>415</v>
      </c>
      <c r="I434" s="4">
        <f>I433/I422*100</f>
        <v>10.907436827026219</v>
      </c>
    </row>
    <row r="435" spans="1:9" ht="20.100000000000001" customHeight="1" x14ac:dyDescent="0.25">
      <c r="A435" s="232"/>
      <c r="B435" s="156" t="s">
        <v>164</v>
      </c>
      <c r="C435" s="144" t="s">
        <v>33</v>
      </c>
      <c r="D435" s="189"/>
      <c r="E435" s="189"/>
      <c r="F435" s="190"/>
      <c r="G435" s="3" t="s">
        <v>49</v>
      </c>
      <c r="H435" s="3" t="s">
        <v>415</v>
      </c>
      <c r="I435" s="5">
        <f>I442+I444+I446</f>
        <v>57207</v>
      </c>
    </row>
    <row r="436" spans="1:9" ht="20.100000000000001" customHeight="1" x14ac:dyDescent="0.25">
      <c r="A436" s="232"/>
      <c r="B436" s="221"/>
      <c r="C436" s="100"/>
      <c r="D436" s="50" t="s">
        <v>62</v>
      </c>
      <c r="E436" s="102"/>
      <c r="F436" s="103"/>
      <c r="G436" s="3" t="s">
        <v>6</v>
      </c>
      <c r="H436" s="3" t="s">
        <v>415</v>
      </c>
      <c r="I436" s="24">
        <f>(I442+I446)/I444*100</f>
        <v>34.497108195796308</v>
      </c>
    </row>
    <row r="437" spans="1:9" ht="20.100000000000001" customHeight="1" x14ac:dyDescent="0.25">
      <c r="A437" s="232"/>
      <c r="B437" s="221"/>
      <c r="C437" s="100"/>
      <c r="D437" s="50" t="s">
        <v>203</v>
      </c>
      <c r="E437" s="102"/>
      <c r="F437" s="103"/>
      <c r="G437" s="3" t="s">
        <v>6</v>
      </c>
      <c r="H437" s="3" t="s">
        <v>415</v>
      </c>
      <c r="I437" s="24">
        <f>I442/I444*100</f>
        <v>18.747355057130765</v>
      </c>
    </row>
    <row r="438" spans="1:9" ht="20.100000000000001" customHeight="1" x14ac:dyDescent="0.25">
      <c r="A438" s="232"/>
      <c r="B438" s="221"/>
      <c r="C438" s="100"/>
      <c r="D438" s="50" t="s">
        <v>51</v>
      </c>
      <c r="E438" s="102"/>
      <c r="F438" s="103"/>
      <c r="G438" s="3" t="s">
        <v>6</v>
      </c>
      <c r="H438" s="3" t="s">
        <v>415</v>
      </c>
      <c r="I438" s="24">
        <f>I446/I444*100</f>
        <v>15.749753138665538</v>
      </c>
    </row>
    <row r="439" spans="1:9" ht="20.100000000000001" customHeight="1" x14ac:dyDescent="0.25">
      <c r="A439" s="232"/>
      <c r="B439" s="221"/>
      <c r="C439" s="100"/>
      <c r="D439" s="50" t="s">
        <v>56</v>
      </c>
      <c r="E439" s="102"/>
      <c r="F439" s="103"/>
      <c r="G439" s="3" t="s">
        <v>6</v>
      </c>
      <c r="H439" s="3" t="s">
        <v>415</v>
      </c>
      <c r="I439" s="24">
        <f>I446/I442*100</f>
        <v>84.010534236267873</v>
      </c>
    </row>
    <row r="440" spans="1:9" ht="20.100000000000001" customHeight="1" x14ac:dyDescent="0.25">
      <c r="A440" s="232"/>
      <c r="B440" s="221"/>
      <c r="C440" s="168" t="s">
        <v>60</v>
      </c>
      <c r="D440" s="163" t="s">
        <v>14</v>
      </c>
      <c r="E440" s="189"/>
      <c r="F440" s="190"/>
      <c r="G440" s="3" t="s">
        <v>49</v>
      </c>
      <c r="H440" s="3" t="s">
        <v>415</v>
      </c>
      <c r="I440" s="5">
        <v>29216</v>
      </c>
    </row>
    <row r="441" spans="1:9" ht="20.100000000000001" customHeight="1" thickBot="1" x14ac:dyDescent="0.3">
      <c r="A441" s="232"/>
      <c r="B441" s="221"/>
      <c r="C441" s="234"/>
      <c r="D441" s="246" t="s">
        <v>65</v>
      </c>
      <c r="E441" s="236"/>
      <c r="F441" s="237"/>
      <c r="G441" s="44" t="s">
        <v>49</v>
      </c>
      <c r="H441" s="44" t="s">
        <v>415</v>
      </c>
      <c r="I441" s="45">
        <v>27991</v>
      </c>
    </row>
    <row r="442" spans="1:9" ht="20.100000000000001" customHeight="1" thickTop="1" x14ac:dyDescent="0.25">
      <c r="A442" s="232"/>
      <c r="B442" s="221"/>
      <c r="C442" s="169" t="s">
        <v>47</v>
      </c>
      <c r="D442" s="330" t="s">
        <v>472</v>
      </c>
      <c r="E442" s="49" t="s">
        <v>48</v>
      </c>
      <c r="F442" s="81"/>
      <c r="G442" s="42" t="s">
        <v>49</v>
      </c>
      <c r="H442" s="42" t="s">
        <v>415</v>
      </c>
      <c r="I442" s="43">
        <v>7974</v>
      </c>
    </row>
    <row r="443" spans="1:9" ht="20.100000000000001" customHeight="1" x14ac:dyDescent="0.25">
      <c r="A443" s="232"/>
      <c r="B443" s="221"/>
      <c r="C443" s="169"/>
      <c r="D443" s="250"/>
      <c r="E443" s="99"/>
      <c r="F443" s="54" t="s">
        <v>53</v>
      </c>
      <c r="G443" s="3" t="s">
        <v>6</v>
      </c>
      <c r="H443" s="3" t="s">
        <v>415</v>
      </c>
      <c r="I443" s="4">
        <f>I442/I435*100</f>
        <v>13.9388536367927</v>
      </c>
    </row>
    <row r="444" spans="1:9" ht="20.100000000000001" customHeight="1" x14ac:dyDescent="0.25">
      <c r="A444" s="232"/>
      <c r="B444" s="221"/>
      <c r="C444" s="169"/>
      <c r="D444" s="247" t="s">
        <v>21</v>
      </c>
      <c r="E444" s="49" t="s">
        <v>48</v>
      </c>
      <c r="F444" s="81"/>
      <c r="G444" s="3" t="s">
        <v>49</v>
      </c>
      <c r="H444" s="3" t="s">
        <v>415</v>
      </c>
      <c r="I444" s="5">
        <v>42534</v>
      </c>
    </row>
    <row r="445" spans="1:9" ht="20.100000000000001" customHeight="1" x14ac:dyDescent="0.25">
      <c r="A445" s="232"/>
      <c r="B445" s="221"/>
      <c r="C445" s="169"/>
      <c r="D445" s="248"/>
      <c r="E445" s="99"/>
      <c r="F445" s="54" t="s">
        <v>53</v>
      </c>
      <c r="G445" s="3" t="s">
        <v>6</v>
      </c>
      <c r="H445" s="3" t="s">
        <v>415</v>
      </c>
      <c r="I445" s="4">
        <f>I444/I435*100</f>
        <v>74.351040956526305</v>
      </c>
    </row>
    <row r="446" spans="1:9" ht="20.100000000000001" customHeight="1" x14ac:dyDescent="0.25">
      <c r="A446" s="232"/>
      <c r="B446" s="221"/>
      <c r="C446" s="169"/>
      <c r="D446" s="249" t="s">
        <v>20</v>
      </c>
      <c r="E446" s="49" t="s">
        <v>48</v>
      </c>
      <c r="F446" s="81"/>
      <c r="G446" s="3" t="s">
        <v>49</v>
      </c>
      <c r="H446" s="3" t="s">
        <v>415</v>
      </c>
      <c r="I446" s="5">
        <v>6699</v>
      </c>
    </row>
    <row r="447" spans="1:9" ht="20.100000000000001" customHeight="1" x14ac:dyDescent="0.25">
      <c r="A447" s="232"/>
      <c r="B447" s="222"/>
      <c r="C447" s="170"/>
      <c r="D447" s="250"/>
      <c r="E447" s="99"/>
      <c r="F447" s="54" t="s">
        <v>53</v>
      </c>
      <c r="G447" s="3" t="s">
        <v>6</v>
      </c>
      <c r="H447" s="3" t="s">
        <v>415</v>
      </c>
      <c r="I447" s="4">
        <f>I446/I435*100</f>
        <v>11.710105406681</v>
      </c>
    </row>
    <row r="448" spans="1:9" ht="20.100000000000001" customHeight="1" x14ac:dyDescent="0.25">
      <c r="A448" s="232"/>
      <c r="B448" s="174" t="s">
        <v>42</v>
      </c>
      <c r="C448" s="144" t="s">
        <v>33</v>
      </c>
      <c r="D448" s="189"/>
      <c r="E448" s="189"/>
      <c r="F448" s="190"/>
      <c r="G448" s="3" t="s">
        <v>49</v>
      </c>
      <c r="H448" s="3" t="s">
        <v>415</v>
      </c>
      <c r="I448" s="5">
        <f>I455+I457+I459</f>
        <v>77236</v>
      </c>
    </row>
    <row r="449" spans="1:9" ht="20.100000000000001" customHeight="1" x14ac:dyDescent="0.25">
      <c r="A449" s="232"/>
      <c r="B449" s="175"/>
      <c r="C449" s="100"/>
      <c r="D449" s="50" t="s">
        <v>62</v>
      </c>
      <c r="E449" s="102"/>
      <c r="F449" s="103"/>
      <c r="G449" s="3" t="s">
        <v>6</v>
      </c>
      <c r="H449" s="3" t="s">
        <v>415</v>
      </c>
      <c r="I449" s="24">
        <f>(I455+I459)/I457*100</f>
        <v>33.593939184280622</v>
      </c>
    </row>
    <row r="450" spans="1:9" ht="20.100000000000001" customHeight="1" x14ac:dyDescent="0.25">
      <c r="A450" s="232"/>
      <c r="B450" s="175"/>
      <c r="C450" s="100"/>
      <c r="D450" s="50" t="s">
        <v>203</v>
      </c>
      <c r="E450" s="102"/>
      <c r="F450" s="103"/>
      <c r="G450" s="3" t="s">
        <v>6</v>
      </c>
      <c r="H450" s="3" t="s">
        <v>415</v>
      </c>
      <c r="I450" s="24">
        <f>I455/I457*100</f>
        <v>20.287473622306017</v>
      </c>
    </row>
    <row r="451" spans="1:9" ht="20.100000000000001" customHeight="1" x14ac:dyDescent="0.25">
      <c r="A451" s="232"/>
      <c r="B451" s="175"/>
      <c r="C451" s="100"/>
      <c r="D451" s="50" t="s">
        <v>51</v>
      </c>
      <c r="E451" s="102"/>
      <c r="F451" s="103"/>
      <c r="G451" s="3" t="s">
        <v>6</v>
      </c>
      <c r="H451" s="3" t="s">
        <v>415</v>
      </c>
      <c r="I451" s="24">
        <f>I459/I457*100</f>
        <v>13.306465561974608</v>
      </c>
    </row>
    <row r="452" spans="1:9" ht="20.100000000000001" customHeight="1" x14ac:dyDescent="0.25">
      <c r="A452" s="232"/>
      <c r="B452" s="175"/>
      <c r="C452" s="100"/>
      <c r="D452" s="50" t="s">
        <v>56</v>
      </c>
      <c r="E452" s="102"/>
      <c r="F452" s="103"/>
      <c r="G452" s="3" t="s">
        <v>6</v>
      </c>
      <c r="H452" s="3" t="s">
        <v>415</v>
      </c>
      <c r="I452" s="24">
        <f>I459/I455*100</f>
        <v>65.589564327734678</v>
      </c>
    </row>
    <row r="453" spans="1:9" ht="20.100000000000001" customHeight="1" x14ac:dyDescent="0.25">
      <c r="A453" s="232"/>
      <c r="B453" s="175"/>
      <c r="C453" s="168" t="s">
        <v>60</v>
      </c>
      <c r="D453" s="163" t="s">
        <v>14</v>
      </c>
      <c r="E453" s="189"/>
      <c r="F453" s="190"/>
      <c r="G453" s="3" t="s">
        <v>49</v>
      </c>
      <c r="H453" s="3" t="s">
        <v>415</v>
      </c>
      <c r="I453" s="5">
        <v>38964</v>
      </c>
    </row>
    <row r="454" spans="1:9" ht="20.100000000000001" customHeight="1" thickBot="1" x14ac:dyDescent="0.3">
      <c r="A454" s="232"/>
      <c r="B454" s="175"/>
      <c r="C454" s="234"/>
      <c r="D454" s="246" t="s">
        <v>65</v>
      </c>
      <c r="E454" s="236"/>
      <c r="F454" s="237"/>
      <c r="G454" s="44" t="s">
        <v>49</v>
      </c>
      <c r="H454" s="44" t="s">
        <v>415</v>
      </c>
      <c r="I454" s="45">
        <v>38272</v>
      </c>
    </row>
    <row r="455" spans="1:9" ht="20.100000000000001" customHeight="1" thickTop="1" x14ac:dyDescent="0.25">
      <c r="A455" s="232"/>
      <c r="B455" s="175"/>
      <c r="C455" s="227" t="s">
        <v>47</v>
      </c>
      <c r="D455" s="330" t="s">
        <v>472</v>
      </c>
      <c r="E455" s="49" t="s">
        <v>48</v>
      </c>
      <c r="F455" s="81"/>
      <c r="G455" s="42" t="s">
        <v>49</v>
      </c>
      <c r="H455" s="42" t="s">
        <v>415</v>
      </c>
      <c r="I455" s="43">
        <v>11729</v>
      </c>
    </row>
    <row r="456" spans="1:9" ht="20.100000000000001" customHeight="1" x14ac:dyDescent="0.25">
      <c r="A456" s="232"/>
      <c r="B456" s="175"/>
      <c r="C456" s="169"/>
      <c r="D456" s="250"/>
      <c r="E456" s="99"/>
      <c r="F456" s="54" t="s">
        <v>53</v>
      </c>
      <c r="G456" s="3" t="s">
        <v>6</v>
      </c>
      <c r="H456" s="3" t="s">
        <v>415</v>
      </c>
      <c r="I456" s="4">
        <f>I455/I448*100</f>
        <v>15.185923662540784</v>
      </c>
    </row>
    <row r="457" spans="1:9" ht="20.100000000000001" customHeight="1" x14ac:dyDescent="0.25">
      <c r="A457" s="233"/>
      <c r="B457" s="175"/>
      <c r="C457" s="169"/>
      <c r="D457" s="241" t="s">
        <v>488</v>
      </c>
      <c r="E457" s="49" t="s">
        <v>48</v>
      </c>
      <c r="F457" s="81"/>
      <c r="G457" s="3" t="s">
        <v>49</v>
      </c>
      <c r="H457" s="3" t="s">
        <v>415</v>
      </c>
      <c r="I457" s="5">
        <v>57814</v>
      </c>
    </row>
    <row r="458" spans="1:9" ht="20.100000000000001" customHeight="1" x14ac:dyDescent="0.25">
      <c r="A458" s="171" t="s">
        <v>45</v>
      </c>
      <c r="B458" s="175"/>
      <c r="C458" s="169"/>
      <c r="D458" s="242"/>
      <c r="E458" s="132"/>
      <c r="F458" s="54" t="s">
        <v>53</v>
      </c>
      <c r="G458" s="3" t="s">
        <v>6</v>
      </c>
      <c r="H458" s="3" t="s">
        <v>415</v>
      </c>
      <c r="I458" s="4">
        <f>I457/I448*100</f>
        <v>74.853695168056348</v>
      </c>
    </row>
    <row r="459" spans="1:9" ht="20.100000000000001" customHeight="1" x14ac:dyDescent="0.25">
      <c r="A459" s="172"/>
      <c r="B459" s="175"/>
      <c r="C459" s="85"/>
      <c r="D459" s="249" t="s">
        <v>20</v>
      </c>
      <c r="E459" s="49" t="s">
        <v>48</v>
      </c>
      <c r="F459" s="81"/>
      <c r="G459" s="3" t="s">
        <v>49</v>
      </c>
      <c r="H459" s="3" t="s">
        <v>415</v>
      </c>
      <c r="I459" s="5">
        <v>7693</v>
      </c>
    </row>
    <row r="460" spans="1:9" ht="20.100000000000001" customHeight="1" x14ac:dyDescent="0.25">
      <c r="A460" s="172"/>
      <c r="B460" s="176"/>
      <c r="C460" s="86"/>
      <c r="D460" s="250"/>
      <c r="E460" s="99"/>
      <c r="F460" s="54" t="s">
        <v>53</v>
      </c>
      <c r="G460" s="3" t="s">
        <v>6</v>
      </c>
      <c r="H460" s="3" t="s">
        <v>415</v>
      </c>
      <c r="I460" s="4">
        <f>I459/I448*100</f>
        <v>9.9603811694028703</v>
      </c>
    </row>
    <row r="461" spans="1:9" ht="20.100000000000001" customHeight="1" x14ac:dyDescent="0.25">
      <c r="A461" s="172"/>
      <c r="B461" s="174" t="s">
        <v>150</v>
      </c>
      <c r="C461" s="144" t="s">
        <v>33</v>
      </c>
      <c r="D461" s="189"/>
      <c r="E461" s="189"/>
      <c r="F461" s="190"/>
      <c r="G461" s="3" t="s">
        <v>49</v>
      </c>
      <c r="H461" s="3" t="s">
        <v>415</v>
      </c>
      <c r="I461" s="5">
        <f>I468+I470+I472</f>
        <v>64898</v>
      </c>
    </row>
    <row r="462" spans="1:9" ht="20.100000000000001" customHeight="1" x14ac:dyDescent="0.25">
      <c r="A462" s="172"/>
      <c r="B462" s="335"/>
      <c r="C462" s="100"/>
      <c r="D462" s="50" t="s">
        <v>62</v>
      </c>
      <c r="E462" s="102"/>
      <c r="F462" s="103"/>
      <c r="G462" s="3" t="s">
        <v>6</v>
      </c>
      <c r="H462" s="3" t="s">
        <v>415</v>
      </c>
      <c r="I462" s="24">
        <f>(I468+I472)/I470*100</f>
        <v>34.631980748485603</v>
      </c>
    </row>
    <row r="463" spans="1:9" ht="20.100000000000001" customHeight="1" x14ac:dyDescent="0.25">
      <c r="A463" s="172"/>
      <c r="B463" s="335"/>
      <c r="C463" s="100"/>
      <c r="D463" s="50" t="s">
        <v>203</v>
      </c>
      <c r="E463" s="102"/>
      <c r="F463" s="103"/>
      <c r="G463" s="3" t="s">
        <v>6</v>
      </c>
      <c r="H463" s="3" t="s">
        <v>415</v>
      </c>
      <c r="I463" s="24">
        <f>I468/I470*100</f>
        <v>17.017259978425027</v>
      </c>
    </row>
    <row r="464" spans="1:9" ht="20.100000000000001" customHeight="1" x14ac:dyDescent="0.25">
      <c r="A464" s="172"/>
      <c r="B464" s="335"/>
      <c r="C464" s="100"/>
      <c r="D464" s="50" t="s">
        <v>51</v>
      </c>
      <c r="E464" s="102"/>
      <c r="F464" s="103"/>
      <c r="G464" s="3" t="s">
        <v>6</v>
      </c>
      <c r="H464" s="3" t="s">
        <v>415</v>
      </c>
      <c r="I464" s="24">
        <f>I472/I470*100</f>
        <v>17.614720770060575</v>
      </c>
    </row>
    <row r="465" spans="1:9" ht="20.100000000000001" customHeight="1" x14ac:dyDescent="0.25">
      <c r="A465" s="172"/>
      <c r="B465" s="335"/>
      <c r="C465" s="100"/>
      <c r="D465" s="50" t="s">
        <v>56</v>
      </c>
      <c r="E465" s="102"/>
      <c r="F465" s="103"/>
      <c r="G465" s="3" t="s">
        <v>6</v>
      </c>
      <c r="H465" s="3" t="s">
        <v>415</v>
      </c>
      <c r="I465" s="24">
        <f>I472/I468*100</f>
        <v>103.51091064244788</v>
      </c>
    </row>
    <row r="466" spans="1:9" ht="20.100000000000001" customHeight="1" x14ac:dyDescent="0.25">
      <c r="A466" s="172"/>
      <c r="B466" s="335"/>
      <c r="C466" s="168" t="s">
        <v>60</v>
      </c>
      <c r="D466" s="163" t="s">
        <v>14</v>
      </c>
      <c r="E466" s="189"/>
      <c r="F466" s="190"/>
      <c r="G466" s="3" t="s">
        <v>49</v>
      </c>
      <c r="H466" s="3" t="s">
        <v>415</v>
      </c>
      <c r="I466" s="5">
        <v>33000</v>
      </c>
    </row>
    <row r="467" spans="1:9" ht="20.100000000000001" customHeight="1" thickBot="1" x14ac:dyDescent="0.3">
      <c r="A467" s="172"/>
      <c r="B467" s="335"/>
      <c r="C467" s="234"/>
      <c r="D467" s="246" t="s">
        <v>65</v>
      </c>
      <c r="E467" s="236"/>
      <c r="F467" s="237"/>
      <c r="G467" s="44" t="s">
        <v>49</v>
      </c>
      <c r="H467" s="44" t="s">
        <v>415</v>
      </c>
      <c r="I467" s="45">
        <v>31898</v>
      </c>
    </row>
    <row r="468" spans="1:9" ht="20.100000000000001" customHeight="1" thickTop="1" x14ac:dyDescent="0.25">
      <c r="A468" s="172"/>
      <c r="B468" s="335"/>
      <c r="C468" s="169" t="s">
        <v>47</v>
      </c>
      <c r="D468" s="330" t="s">
        <v>472</v>
      </c>
      <c r="E468" s="49" t="s">
        <v>48</v>
      </c>
      <c r="F468" s="81"/>
      <c r="G468" s="42" t="s">
        <v>49</v>
      </c>
      <c r="H468" s="42" t="s">
        <v>415</v>
      </c>
      <c r="I468" s="43">
        <v>8203</v>
      </c>
    </row>
    <row r="469" spans="1:9" ht="20.100000000000001" customHeight="1" x14ac:dyDescent="0.25">
      <c r="A469" s="172"/>
      <c r="B469" s="335"/>
      <c r="C469" s="169"/>
      <c r="D469" s="250"/>
      <c r="E469" s="99"/>
      <c r="F469" s="54" t="s">
        <v>53</v>
      </c>
      <c r="G469" s="3" t="s">
        <v>6</v>
      </c>
      <c r="H469" s="3" t="s">
        <v>415</v>
      </c>
      <c r="I469" s="4">
        <f>I468/I461*100</f>
        <v>12.639834817713952</v>
      </c>
    </row>
    <row r="470" spans="1:9" ht="20.100000000000001" customHeight="1" x14ac:dyDescent="0.25">
      <c r="A470" s="172"/>
      <c r="B470" s="335"/>
      <c r="C470" s="169"/>
      <c r="D470" s="247" t="s">
        <v>21</v>
      </c>
      <c r="E470" s="49" t="s">
        <v>48</v>
      </c>
      <c r="F470" s="81"/>
      <c r="G470" s="3" t="s">
        <v>49</v>
      </c>
      <c r="H470" s="3" t="s">
        <v>415</v>
      </c>
      <c r="I470" s="5">
        <v>48204</v>
      </c>
    </row>
    <row r="471" spans="1:9" ht="20.100000000000001" customHeight="1" x14ac:dyDescent="0.25">
      <c r="A471" s="172"/>
      <c r="B471" s="335"/>
      <c r="C471" s="169"/>
      <c r="D471" s="248"/>
      <c r="E471" s="99"/>
      <c r="F471" s="54" t="s">
        <v>53</v>
      </c>
      <c r="G471" s="3" t="s">
        <v>6</v>
      </c>
      <c r="H471" s="3" t="s">
        <v>415</v>
      </c>
      <c r="I471" s="4">
        <f>I470/I461*100</f>
        <v>74.276557058769143</v>
      </c>
    </row>
    <row r="472" spans="1:9" ht="20.100000000000001" customHeight="1" x14ac:dyDescent="0.25">
      <c r="A472" s="172"/>
      <c r="B472" s="335"/>
      <c r="C472" s="169"/>
      <c r="D472" s="249" t="s">
        <v>20</v>
      </c>
      <c r="E472" s="49" t="s">
        <v>48</v>
      </c>
      <c r="F472" s="81"/>
      <c r="G472" s="3" t="s">
        <v>49</v>
      </c>
      <c r="H472" s="3" t="s">
        <v>415</v>
      </c>
      <c r="I472" s="5">
        <v>8491</v>
      </c>
    </row>
    <row r="473" spans="1:9" ht="20.100000000000001" customHeight="1" x14ac:dyDescent="0.25">
      <c r="A473" s="172"/>
      <c r="B473" s="336"/>
      <c r="C473" s="170"/>
      <c r="D473" s="250"/>
      <c r="E473" s="99"/>
      <c r="F473" s="54" t="s">
        <v>53</v>
      </c>
      <c r="G473" s="3" t="s">
        <v>6</v>
      </c>
      <c r="H473" s="3" t="s">
        <v>415</v>
      </c>
      <c r="I473" s="4">
        <f>I472/I461*100</f>
        <v>13.083608123516905</v>
      </c>
    </row>
    <row r="474" spans="1:9" ht="20.100000000000001" customHeight="1" x14ac:dyDescent="0.25">
      <c r="A474" s="172"/>
      <c r="B474" s="156" t="s">
        <v>222</v>
      </c>
      <c r="C474" s="144" t="s">
        <v>33</v>
      </c>
      <c r="D474" s="189"/>
      <c r="E474" s="189"/>
      <c r="F474" s="190"/>
      <c r="G474" s="3" t="s">
        <v>49</v>
      </c>
      <c r="H474" s="3" t="s">
        <v>415</v>
      </c>
      <c r="I474" s="5">
        <f>I481+I483+I485</f>
        <v>186271</v>
      </c>
    </row>
    <row r="475" spans="1:9" ht="20.100000000000001" customHeight="1" x14ac:dyDescent="0.25">
      <c r="A475" s="172"/>
      <c r="B475" s="221"/>
      <c r="C475" s="100"/>
      <c r="D475" s="50" t="s">
        <v>62</v>
      </c>
      <c r="E475" s="102"/>
      <c r="F475" s="103"/>
      <c r="G475" s="3" t="s">
        <v>6</v>
      </c>
      <c r="H475" s="3" t="s">
        <v>415</v>
      </c>
      <c r="I475" s="24">
        <f>(I481+I485)/I483*100</f>
        <v>31.385867648511013</v>
      </c>
    </row>
    <row r="476" spans="1:9" ht="20.100000000000001" customHeight="1" x14ac:dyDescent="0.25">
      <c r="A476" s="172"/>
      <c r="B476" s="221"/>
      <c r="C476" s="100"/>
      <c r="D476" s="50" t="s">
        <v>203</v>
      </c>
      <c r="E476" s="102"/>
      <c r="F476" s="103"/>
      <c r="G476" s="3" t="s">
        <v>6</v>
      </c>
      <c r="H476" s="3" t="s">
        <v>415</v>
      </c>
      <c r="I476" s="24">
        <f>I481/I483*100</f>
        <v>18.542892208726563</v>
      </c>
    </row>
    <row r="477" spans="1:9" ht="20.100000000000001" customHeight="1" x14ac:dyDescent="0.25">
      <c r="A477" s="172"/>
      <c r="B477" s="221"/>
      <c r="C477" s="100"/>
      <c r="D477" s="50" t="s">
        <v>51</v>
      </c>
      <c r="E477" s="102"/>
      <c r="F477" s="103"/>
      <c r="G477" s="3" t="s">
        <v>6</v>
      </c>
      <c r="H477" s="3" t="s">
        <v>415</v>
      </c>
      <c r="I477" s="24">
        <f>I485/I483*100</f>
        <v>12.842975439784446</v>
      </c>
    </row>
    <row r="478" spans="1:9" ht="20.100000000000001" customHeight="1" x14ac:dyDescent="0.25">
      <c r="A478" s="172"/>
      <c r="B478" s="221"/>
      <c r="C478" s="100"/>
      <c r="D478" s="50" t="s">
        <v>56</v>
      </c>
      <c r="E478" s="102"/>
      <c r="F478" s="103"/>
      <c r="G478" s="3" t="s">
        <v>6</v>
      </c>
      <c r="H478" s="3" t="s">
        <v>415</v>
      </c>
      <c r="I478" s="24">
        <f>I485/I481*100</f>
        <v>69.260907603940808</v>
      </c>
    </row>
    <row r="479" spans="1:9" ht="20.100000000000001" customHeight="1" x14ac:dyDescent="0.25">
      <c r="A479" s="172"/>
      <c r="B479" s="221"/>
      <c r="C479" s="168" t="s">
        <v>60</v>
      </c>
      <c r="D479" s="163" t="s">
        <v>14</v>
      </c>
      <c r="E479" s="189"/>
      <c r="F479" s="190"/>
      <c r="G479" s="3" t="s">
        <v>49</v>
      </c>
      <c r="H479" s="3" t="s">
        <v>415</v>
      </c>
      <c r="I479" s="5">
        <v>92492</v>
      </c>
    </row>
    <row r="480" spans="1:9" ht="20.100000000000001" customHeight="1" thickBot="1" x14ac:dyDescent="0.3">
      <c r="A480" s="172"/>
      <c r="B480" s="221"/>
      <c r="C480" s="234"/>
      <c r="D480" s="246" t="s">
        <v>65</v>
      </c>
      <c r="E480" s="236"/>
      <c r="F480" s="237"/>
      <c r="G480" s="44" t="s">
        <v>49</v>
      </c>
      <c r="H480" s="44" t="s">
        <v>415</v>
      </c>
      <c r="I480" s="45">
        <v>93779</v>
      </c>
    </row>
    <row r="481" spans="1:9" ht="20.100000000000001" customHeight="1" thickTop="1" x14ac:dyDescent="0.25">
      <c r="A481" s="172"/>
      <c r="B481" s="221"/>
      <c r="C481" s="169" t="s">
        <v>47</v>
      </c>
      <c r="D481" s="330" t="s">
        <v>472</v>
      </c>
      <c r="E481" s="49" t="s">
        <v>48</v>
      </c>
      <c r="F481" s="81"/>
      <c r="G481" s="42" t="s">
        <v>49</v>
      </c>
      <c r="H481" s="42" t="s">
        <v>415</v>
      </c>
      <c r="I481" s="43">
        <v>26289</v>
      </c>
    </row>
    <row r="482" spans="1:9" ht="20.100000000000001" customHeight="1" x14ac:dyDescent="0.25">
      <c r="A482" s="172"/>
      <c r="B482" s="221"/>
      <c r="C482" s="169"/>
      <c r="D482" s="250"/>
      <c r="E482" s="99"/>
      <c r="F482" s="54" t="s">
        <v>53</v>
      </c>
      <c r="G482" s="3" t="s">
        <v>6</v>
      </c>
      <c r="H482" s="3" t="s">
        <v>415</v>
      </c>
      <c r="I482" s="4">
        <f>I481/I474*100</f>
        <v>14.113308029698665</v>
      </c>
    </row>
    <row r="483" spans="1:9" ht="20.100000000000001" customHeight="1" x14ac:dyDescent="0.25">
      <c r="A483" s="172"/>
      <c r="B483" s="221"/>
      <c r="C483" s="169"/>
      <c r="D483" s="247" t="s">
        <v>21</v>
      </c>
      <c r="E483" s="49" t="s">
        <v>48</v>
      </c>
      <c r="F483" s="81"/>
      <c r="G483" s="3" t="s">
        <v>49</v>
      </c>
      <c r="H483" s="3" t="s">
        <v>415</v>
      </c>
      <c r="I483" s="5">
        <v>141774</v>
      </c>
    </row>
    <row r="484" spans="1:9" ht="20.100000000000001" customHeight="1" x14ac:dyDescent="0.25">
      <c r="A484" s="172"/>
      <c r="B484" s="221"/>
      <c r="C484" s="169"/>
      <c r="D484" s="248"/>
      <c r="E484" s="99"/>
      <c r="F484" s="54" t="s">
        <v>53</v>
      </c>
      <c r="G484" s="3" t="s">
        <v>6</v>
      </c>
      <c r="H484" s="3" t="s">
        <v>415</v>
      </c>
      <c r="I484" s="4">
        <f>I483/I474*100</f>
        <v>76.11168673599218</v>
      </c>
    </row>
    <row r="485" spans="1:9" ht="20.100000000000001" customHeight="1" x14ac:dyDescent="0.25">
      <c r="A485" s="172"/>
      <c r="B485" s="221"/>
      <c r="C485" s="169"/>
      <c r="D485" s="249" t="s">
        <v>20</v>
      </c>
      <c r="E485" s="49" t="s">
        <v>48</v>
      </c>
      <c r="F485" s="81"/>
      <c r="G485" s="3" t="s">
        <v>49</v>
      </c>
      <c r="H485" s="3" t="s">
        <v>415</v>
      </c>
      <c r="I485" s="5">
        <v>18208</v>
      </c>
    </row>
    <row r="486" spans="1:9" ht="20.100000000000001" customHeight="1" x14ac:dyDescent="0.25">
      <c r="A486" s="172"/>
      <c r="B486" s="222"/>
      <c r="C486" s="170"/>
      <c r="D486" s="250"/>
      <c r="E486" s="99"/>
      <c r="F486" s="54" t="s">
        <v>53</v>
      </c>
      <c r="G486" s="3" t="s">
        <v>6</v>
      </c>
      <c r="H486" s="3" t="s">
        <v>415</v>
      </c>
      <c r="I486" s="4">
        <f>I485/I474*100</f>
        <v>9.7750052343091518</v>
      </c>
    </row>
    <row r="487" spans="1:9" ht="20.100000000000001" customHeight="1" x14ac:dyDescent="0.25">
      <c r="A487" s="172"/>
      <c r="B487" s="174" t="s">
        <v>64</v>
      </c>
      <c r="C487" s="144" t="s">
        <v>33</v>
      </c>
      <c r="D487" s="189"/>
      <c r="E487" s="189"/>
      <c r="F487" s="190"/>
      <c r="G487" s="3" t="s">
        <v>49</v>
      </c>
      <c r="H487" s="3" t="s">
        <v>415</v>
      </c>
      <c r="I487" s="5">
        <f>I494+I496+I498</f>
        <v>210285</v>
      </c>
    </row>
    <row r="488" spans="1:9" ht="20.100000000000001" customHeight="1" x14ac:dyDescent="0.25">
      <c r="A488" s="172"/>
      <c r="B488" s="175"/>
      <c r="C488" s="131"/>
      <c r="D488" s="50" t="s">
        <v>62</v>
      </c>
      <c r="E488" s="102"/>
      <c r="F488" s="103"/>
      <c r="G488" s="3" t="s">
        <v>6</v>
      </c>
      <c r="H488" s="3" t="s">
        <v>415</v>
      </c>
      <c r="I488" s="23">
        <f>(I494+I498)/I496*100</f>
        <v>32.321293732695693</v>
      </c>
    </row>
    <row r="489" spans="1:9" ht="20.100000000000001" customHeight="1" x14ac:dyDescent="0.25">
      <c r="A489" s="172"/>
      <c r="B489" s="175"/>
      <c r="C489" s="100"/>
      <c r="D489" s="50" t="s">
        <v>203</v>
      </c>
      <c r="E489" s="102"/>
      <c r="F489" s="103"/>
      <c r="G489" s="3" t="s">
        <v>6</v>
      </c>
      <c r="H489" s="3" t="s">
        <v>415</v>
      </c>
      <c r="I489" s="23">
        <f>I494/I496*100</f>
        <v>20.721117543418071</v>
      </c>
    </row>
    <row r="490" spans="1:9" ht="20.100000000000001" customHeight="1" x14ac:dyDescent="0.25">
      <c r="A490" s="172"/>
      <c r="B490" s="175"/>
      <c r="C490" s="100"/>
      <c r="D490" s="50" t="s">
        <v>51</v>
      </c>
      <c r="E490" s="102"/>
      <c r="F490" s="103"/>
      <c r="G490" s="3" t="s">
        <v>6</v>
      </c>
      <c r="H490" s="3" t="s">
        <v>415</v>
      </c>
      <c r="I490" s="23">
        <f>I498/I496*100</f>
        <v>11.600176189277624</v>
      </c>
    </row>
    <row r="491" spans="1:9" ht="20.100000000000001" customHeight="1" x14ac:dyDescent="0.25">
      <c r="A491" s="172"/>
      <c r="B491" s="175"/>
      <c r="C491" s="100"/>
      <c r="D491" s="50" t="s">
        <v>56</v>
      </c>
      <c r="E491" s="102"/>
      <c r="F491" s="103"/>
      <c r="G491" s="3" t="s">
        <v>6</v>
      </c>
      <c r="H491" s="3" t="s">
        <v>415</v>
      </c>
      <c r="I491" s="23">
        <f>I498/I494*100</f>
        <v>55.982386881263288</v>
      </c>
    </row>
    <row r="492" spans="1:9" ht="20.100000000000001" customHeight="1" x14ac:dyDescent="0.25">
      <c r="A492" s="173"/>
      <c r="B492" s="175"/>
      <c r="C492" s="168" t="s">
        <v>60</v>
      </c>
      <c r="D492" s="163" t="s">
        <v>14</v>
      </c>
      <c r="E492" s="189"/>
      <c r="F492" s="190"/>
      <c r="G492" s="3" t="s">
        <v>49</v>
      </c>
      <c r="H492" s="3" t="s">
        <v>415</v>
      </c>
      <c r="I492" s="5">
        <v>103543</v>
      </c>
    </row>
    <row r="493" spans="1:9" ht="20.100000000000001" customHeight="1" thickBot="1" x14ac:dyDescent="0.3">
      <c r="A493" s="141" t="s">
        <v>63</v>
      </c>
      <c r="B493" s="175"/>
      <c r="C493" s="243"/>
      <c r="D493" s="246" t="s">
        <v>65</v>
      </c>
      <c r="E493" s="236"/>
      <c r="F493" s="237"/>
      <c r="G493" s="44" t="s">
        <v>49</v>
      </c>
      <c r="H493" s="44" t="s">
        <v>415</v>
      </c>
      <c r="I493" s="45">
        <v>106742</v>
      </c>
    </row>
    <row r="494" spans="1:9" ht="20.100000000000001" customHeight="1" thickTop="1" x14ac:dyDescent="0.25">
      <c r="A494" s="142"/>
      <c r="B494" s="175"/>
      <c r="C494" s="169" t="s">
        <v>47</v>
      </c>
      <c r="D494" s="330" t="s">
        <v>472</v>
      </c>
      <c r="E494" s="49" t="s">
        <v>48</v>
      </c>
      <c r="F494" s="81"/>
      <c r="G494" s="42" t="s">
        <v>49</v>
      </c>
      <c r="H494" s="42" t="s">
        <v>415</v>
      </c>
      <c r="I494" s="43">
        <v>32930</v>
      </c>
    </row>
    <row r="495" spans="1:9" ht="20.100000000000001" customHeight="1" x14ac:dyDescent="0.25">
      <c r="A495" s="142"/>
      <c r="B495" s="175"/>
      <c r="C495" s="169"/>
      <c r="D495" s="250"/>
      <c r="E495" s="99"/>
      <c r="F495" s="54" t="s">
        <v>53</v>
      </c>
      <c r="G495" s="3" t="s">
        <v>6</v>
      </c>
      <c r="H495" s="3" t="s">
        <v>415</v>
      </c>
      <c r="I495" s="4">
        <f>I494/I487*100</f>
        <v>15.659699931045962</v>
      </c>
    </row>
    <row r="496" spans="1:9" ht="20.100000000000001" customHeight="1" x14ac:dyDescent="0.25">
      <c r="A496" s="142"/>
      <c r="B496" s="175"/>
      <c r="C496" s="169"/>
      <c r="D496" s="247" t="s">
        <v>21</v>
      </c>
      <c r="E496" s="49" t="s">
        <v>48</v>
      </c>
      <c r="F496" s="81"/>
      <c r="G496" s="3" t="s">
        <v>49</v>
      </c>
      <c r="H496" s="3" t="s">
        <v>415</v>
      </c>
      <c r="I496" s="5">
        <v>158920</v>
      </c>
    </row>
    <row r="497" spans="1:22" ht="20.100000000000001" customHeight="1" x14ac:dyDescent="0.25">
      <c r="A497" s="142"/>
      <c r="B497" s="175"/>
      <c r="C497" s="169"/>
      <c r="D497" s="248"/>
      <c r="E497" s="99"/>
      <c r="F497" s="54" t="s">
        <v>53</v>
      </c>
      <c r="G497" s="3" t="s">
        <v>6</v>
      </c>
      <c r="H497" s="3" t="s">
        <v>415</v>
      </c>
      <c r="I497" s="4">
        <f>I496/I487*100</f>
        <v>75.573626269110974</v>
      </c>
    </row>
    <row r="498" spans="1:22" ht="20.100000000000001" customHeight="1" x14ac:dyDescent="0.25">
      <c r="A498" s="142"/>
      <c r="B498" s="175"/>
      <c r="C498" s="169"/>
      <c r="D498" s="249" t="s">
        <v>20</v>
      </c>
      <c r="E498" s="49" t="s">
        <v>48</v>
      </c>
      <c r="F498" s="81"/>
      <c r="G498" s="3" t="s">
        <v>49</v>
      </c>
      <c r="H498" s="3" t="s">
        <v>415</v>
      </c>
      <c r="I498" s="5">
        <v>18435</v>
      </c>
    </row>
    <row r="499" spans="1:22" ht="20.100000000000001" customHeight="1" x14ac:dyDescent="0.25">
      <c r="A499" s="142"/>
      <c r="B499" s="176"/>
      <c r="C499" s="170"/>
      <c r="D499" s="250"/>
      <c r="E499" s="99"/>
      <c r="F499" s="54" t="s">
        <v>53</v>
      </c>
      <c r="G499" s="3" t="s">
        <v>6</v>
      </c>
      <c r="H499" s="3" t="s">
        <v>415</v>
      </c>
      <c r="I499" s="4">
        <f>I498/I487*100</f>
        <v>8.7666737998430708</v>
      </c>
    </row>
    <row r="500" spans="1:22" ht="20.100000000000001" customHeight="1" x14ac:dyDescent="0.25">
      <c r="A500" s="142"/>
      <c r="B500" s="145" t="s">
        <v>143</v>
      </c>
      <c r="C500" s="144" t="s">
        <v>33</v>
      </c>
      <c r="D500" s="189"/>
      <c r="E500" s="189"/>
      <c r="F500" s="190"/>
      <c r="G500" s="3" t="s">
        <v>49</v>
      </c>
      <c r="H500" s="3" t="s">
        <v>415</v>
      </c>
      <c r="I500" s="5">
        <f>I507+I509+I511</f>
        <v>10795</v>
      </c>
    </row>
    <row r="501" spans="1:22" ht="20.100000000000001" customHeight="1" x14ac:dyDescent="0.25">
      <c r="A501" s="142"/>
      <c r="B501" s="220"/>
      <c r="C501" s="100"/>
      <c r="D501" s="50" t="s">
        <v>62</v>
      </c>
      <c r="E501" s="102"/>
      <c r="F501" s="103"/>
      <c r="G501" s="3" t="s">
        <v>6</v>
      </c>
      <c r="H501" s="3" t="s">
        <v>415</v>
      </c>
      <c r="I501" s="24">
        <f>(I507+I511)/I509*100</f>
        <v>37.166454891994917</v>
      </c>
    </row>
    <row r="502" spans="1:22" ht="20.100000000000001" customHeight="1" x14ac:dyDescent="0.25">
      <c r="A502" s="142"/>
      <c r="B502" s="220"/>
      <c r="C502" s="100"/>
      <c r="D502" s="50" t="s">
        <v>203</v>
      </c>
      <c r="E502" s="102"/>
      <c r="F502" s="103"/>
      <c r="G502" s="3" t="s">
        <v>6</v>
      </c>
      <c r="H502" s="3" t="s">
        <v>415</v>
      </c>
      <c r="I502" s="24">
        <f>I507/I509*100</f>
        <v>16.010165184243967</v>
      </c>
    </row>
    <row r="503" spans="1:22" ht="20.100000000000001" customHeight="1" x14ac:dyDescent="0.25">
      <c r="A503" s="142"/>
      <c r="B503" s="220"/>
      <c r="C503" s="100"/>
      <c r="D503" s="50" t="s">
        <v>51</v>
      </c>
      <c r="E503" s="102"/>
      <c r="F503" s="103"/>
      <c r="G503" s="3" t="s">
        <v>6</v>
      </c>
      <c r="H503" s="3" t="s">
        <v>415</v>
      </c>
      <c r="I503" s="24">
        <f>I511/I509*100</f>
        <v>21.156289707750954</v>
      </c>
    </row>
    <row r="504" spans="1:22" ht="20.100000000000001" customHeight="1" x14ac:dyDescent="0.25">
      <c r="A504" s="142"/>
      <c r="B504" s="220"/>
      <c r="C504" s="100"/>
      <c r="D504" s="50" t="s">
        <v>56</v>
      </c>
      <c r="E504" s="102"/>
      <c r="F504" s="103"/>
      <c r="G504" s="3" t="s">
        <v>6</v>
      </c>
      <c r="H504" s="3" t="s">
        <v>415</v>
      </c>
      <c r="I504" s="24">
        <f>I511/I507*100</f>
        <v>132.14285714285714</v>
      </c>
    </row>
    <row r="505" spans="1:22" ht="20.100000000000001" customHeight="1" x14ac:dyDescent="0.25">
      <c r="A505" s="142"/>
      <c r="B505" s="220"/>
      <c r="C505" s="168" t="s">
        <v>60</v>
      </c>
      <c r="D505" s="163" t="s">
        <v>14</v>
      </c>
      <c r="E505" s="189"/>
      <c r="F505" s="190"/>
      <c r="G505" s="3" t="s">
        <v>49</v>
      </c>
      <c r="H505" s="3" t="s">
        <v>415</v>
      </c>
      <c r="I505" s="5">
        <v>5815</v>
      </c>
    </row>
    <row r="506" spans="1:22" ht="20.100000000000001" customHeight="1" thickBot="1" x14ac:dyDescent="0.3">
      <c r="A506" s="142"/>
      <c r="B506" s="220"/>
      <c r="C506" s="234"/>
      <c r="D506" s="246" t="s">
        <v>65</v>
      </c>
      <c r="E506" s="236"/>
      <c r="F506" s="237"/>
      <c r="G506" s="44" t="s">
        <v>49</v>
      </c>
      <c r="H506" s="44" t="s">
        <v>415</v>
      </c>
      <c r="I506" s="45">
        <v>4980</v>
      </c>
    </row>
    <row r="507" spans="1:22" ht="20.100000000000001" customHeight="1" thickTop="1" x14ac:dyDescent="0.25">
      <c r="A507" s="142"/>
      <c r="B507" s="220"/>
      <c r="C507" s="169" t="s">
        <v>47</v>
      </c>
      <c r="D507" s="330" t="s">
        <v>472</v>
      </c>
      <c r="E507" s="49" t="s">
        <v>48</v>
      </c>
      <c r="F507" s="81"/>
      <c r="G507" s="42" t="s">
        <v>49</v>
      </c>
      <c r="H507" s="42" t="s">
        <v>415</v>
      </c>
      <c r="I507" s="43">
        <v>1260</v>
      </c>
    </row>
    <row r="508" spans="1:22" ht="20.100000000000001" customHeight="1" x14ac:dyDescent="0.25">
      <c r="A508" s="142"/>
      <c r="B508" s="220"/>
      <c r="C508" s="169"/>
      <c r="D508" s="250"/>
      <c r="E508" s="99"/>
      <c r="F508" s="54" t="s">
        <v>53</v>
      </c>
      <c r="G508" s="3" t="s">
        <v>6</v>
      </c>
      <c r="H508" s="3" t="s">
        <v>415</v>
      </c>
      <c r="I508" s="4">
        <f>I507/I500*100</f>
        <v>11.672070402964335</v>
      </c>
    </row>
    <row r="509" spans="1:22" ht="20.100000000000001" customHeight="1" x14ac:dyDescent="0.25">
      <c r="A509" s="142"/>
      <c r="B509" s="220"/>
      <c r="C509" s="169"/>
      <c r="D509" s="247" t="s">
        <v>21</v>
      </c>
      <c r="E509" s="49" t="s">
        <v>48</v>
      </c>
      <c r="F509" s="81"/>
      <c r="G509" s="3" t="s">
        <v>49</v>
      </c>
      <c r="H509" s="3" t="s">
        <v>415</v>
      </c>
      <c r="I509" s="5">
        <v>7870</v>
      </c>
    </row>
    <row r="510" spans="1:22" ht="20.100000000000001" customHeight="1" x14ac:dyDescent="0.25">
      <c r="A510" s="142"/>
      <c r="B510" s="220"/>
      <c r="C510" s="169"/>
      <c r="D510" s="248"/>
      <c r="E510" s="99"/>
      <c r="F510" s="54" t="s">
        <v>53</v>
      </c>
      <c r="G510" s="3" t="s">
        <v>6</v>
      </c>
      <c r="H510" s="3" t="s">
        <v>415</v>
      </c>
      <c r="I510" s="4">
        <f>I509/I500*100</f>
        <v>72.904122278832801</v>
      </c>
    </row>
    <row r="511" spans="1:22" ht="20.100000000000001" customHeight="1" x14ac:dyDescent="0.25">
      <c r="A511" s="142"/>
      <c r="B511" s="220"/>
      <c r="C511" s="169"/>
      <c r="D511" s="249" t="s">
        <v>20</v>
      </c>
      <c r="E511" s="49" t="s">
        <v>48</v>
      </c>
      <c r="F511" s="81"/>
      <c r="G511" s="3" t="s">
        <v>49</v>
      </c>
      <c r="H511" s="3" t="s">
        <v>415</v>
      </c>
      <c r="I511" s="5">
        <v>1665</v>
      </c>
      <c r="Q511" s="365"/>
      <c r="R511" s="366"/>
      <c r="S511" s="365"/>
      <c r="T511" s="366"/>
      <c r="U511" s="365"/>
      <c r="V511" s="366"/>
    </row>
    <row r="512" spans="1:22" ht="20.100000000000001" customHeight="1" x14ac:dyDescent="0.25">
      <c r="A512" s="143"/>
      <c r="B512" s="226"/>
      <c r="C512" s="170"/>
      <c r="D512" s="250"/>
      <c r="E512" s="99"/>
      <c r="F512" s="54" t="s">
        <v>53</v>
      </c>
      <c r="G512" s="3" t="s">
        <v>6</v>
      </c>
      <c r="H512" s="3" t="s">
        <v>415</v>
      </c>
      <c r="I512" s="4">
        <f>I511/I500*100</f>
        <v>15.423807318202872</v>
      </c>
      <c r="N512" s="110"/>
      <c r="O512" s="115"/>
      <c r="P512" s="115"/>
      <c r="Q512" s="110"/>
      <c r="R512" s="110"/>
      <c r="S512" s="115"/>
      <c r="T512" s="115"/>
      <c r="U512" s="115"/>
      <c r="V512" s="115"/>
    </row>
    <row r="513" spans="1:22" ht="20.100000000000001" customHeight="1" x14ac:dyDescent="0.25">
      <c r="A513" s="171" t="s">
        <v>66</v>
      </c>
      <c r="B513" s="168" t="s">
        <v>7</v>
      </c>
      <c r="C513" s="337" t="s">
        <v>73</v>
      </c>
      <c r="D513" s="338"/>
      <c r="E513" s="338"/>
      <c r="F513" s="339"/>
      <c r="G513" s="3" t="s">
        <v>49</v>
      </c>
      <c r="H513" s="3" t="s">
        <v>416</v>
      </c>
      <c r="I513" s="5">
        <f>I514+I522</f>
        <v>22794</v>
      </c>
      <c r="N513" s="110"/>
      <c r="O513" s="115"/>
      <c r="P513" s="115"/>
      <c r="Q513" s="114"/>
      <c r="R513" s="114"/>
      <c r="S513" s="115"/>
      <c r="T513" s="115"/>
      <c r="U513" s="115"/>
      <c r="V513" s="115"/>
    </row>
    <row r="514" spans="1:22" ht="20.100000000000001" customHeight="1" x14ac:dyDescent="0.25">
      <c r="A514" s="172"/>
      <c r="B514" s="169"/>
      <c r="C514" s="168" t="s">
        <v>75</v>
      </c>
      <c r="D514" s="144" t="s">
        <v>76</v>
      </c>
      <c r="E514" s="189"/>
      <c r="F514" s="190"/>
      <c r="G514" s="3" t="s">
        <v>49</v>
      </c>
      <c r="H514" s="3" t="s">
        <v>416</v>
      </c>
      <c r="I514" s="5">
        <f>I516+I517-I519-I520</f>
        <v>8734</v>
      </c>
      <c r="N514" s="110"/>
      <c r="O514" s="115"/>
      <c r="P514" s="115"/>
      <c r="Q514" s="114"/>
      <c r="R514" s="114"/>
      <c r="S514" s="115"/>
      <c r="T514" s="115"/>
      <c r="U514" s="115"/>
      <c r="V514" s="115"/>
    </row>
    <row r="515" spans="1:22" ht="20.100000000000001" customHeight="1" x14ac:dyDescent="0.25">
      <c r="A515" s="172"/>
      <c r="B515" s="169"/>
      <c r="C515" s="183"/>
      <c r="D515" s="34"/>
      <c r="E515" s="50" t="s">
        <v>77</v>
      </c>
      <c r="F515" s="35"/>
      <c r="G515" s="3" t="s">
        <v>5</v>
      </c>
      <c r="H515" s="3" t="s">
        <v>416</v>
      </c>
      <c r="I515" s="4" t="e">
        <f>I514/N513*1000</f>
        <v>#DIV/0!</v>
      </c>
      <c r="N515" s="110"/>
      <c r="O515" s="115"/>
      <c r="P515" s="115"/>
      <c r="Q515" s="114"/>
      <c r="R515" s="114"/>
      <c r="S515" s="115"/>
      <c r="T515" s="115"/>
      <c r="U515" s="115"/>
      <c r="V515" s="115"/>
    </row>
    <row r="516" spans="1:22" ht="20.100000000000001" customHeight="1" x14ac:dyDescent="0.25">
      <c r="A516" s="172"/>
      <c r="B516" s="169"/>
      <c r="C516" s="183"/>
      <c r="D516" s="168" t="s">
        <v>79</v>
      </c>
      <c r="E516" s="231" t="s">
        <v>14</v>
      </c>
      <c r="F516" s="190"/>
      <c r="G516" s="3" t="s">
        <v>49</v>
      </c>
      <c r="H516" s="3" t="s">
        <v>416</v>
      </c>
      <c r="I516" s="5">
        <v>13345</v>
      </c>
      <c r="N516" s="110"/>
      <c r="O516" s="115"/>
      <c r="P516" s="115"/>
      <c r="Q516" s="114"/>
      <c r="R516" s="114"/>
      <c r="S516" s="115"/>
      <c r="T516" s="115"/>
      <c r="U516" s="115"/>
      <c r="V516" s="115"/>
    </row>
    <row r="517" spans="1:22" ht="20.100000000000001" customHeight="1" x14ac:dyDescent="0.25">
      <c r="A517" s="172"/>
      <c r="B517" s="169"/>
      <c r="C517" s="183"/>
      <c r="D517" s="169"/>
      <c r="E517" s="231" t="s">
        <v>65</v>
      </c>
      <c r="F517" s="190"/>
      <c r="G517" s="3" t="s">
        <v>49</v>
      </c>
      <c r="H517" s="3" t="s">
        <v>416</v>
      </c>
      <c r="I517" s="5">
        <v>12310</v>
      </c>
      <c r="N517" s="110"/>
      <c r="O517" s="115"/>
      <c r="P517" s="115"/>
      <c r="Q517" s="114"/>
      <c r="R517" s="114"/>
      <c r="S517" s="115"/>
      <c r="T517" s="115"/>
      <c r="U517" s="115"/>
      <c r="V517" s="115"/>
    </row>
    <row r="518" spans="1:22" ht="20.100000000000001" customHeight="1" x14ac:dyDescent="0.25">
      <c r="A518" s="172"/>
      <c r="B518" s="169"/>
      <c r="C518" s="183"/>
      <c r="D518" s="50" t="s">
        <v>82</v>
      </c>
      <c r="E518" s="50"/>
      <c r="F518" s="55"/>
      <c r="G518" s="3" t="s">
        <v>5</v>
      </c>
      <c r="H518" s="3" t="s">
        <v>416</v>
      </c>
      <c r="I518" s="4" t="e">
        <f>(I516+I517)/N513*1000</f>
        <v>#DIV/0!</v>
      </c>
      <c r="N518" s="110"/>
      <c r="O518" s="115"/>
      <c r="P518" s="115"/>
      <c r="Q518" s="114"/>
      <c r="R518" s="114"/>
      <c r="S518" s="115"/>
      <c r="T518" s="115"/>
      <c r="U518" s="115"/>
      <c r="V518" s="115"/>
    </row>
    <row r="519" spans="1:22" ht="20.100000000000001" customHeight="1" x14ac:dyDescent="0.25">
      <c r="A519" s="172"/>
      <c r="B519" s="169"/>
      <c r="C519" s="183"/>
      <c r="D519" s="168" t="s">
        <v>84</v>
      </c>
      <c r="E519" s="231" t="s">
        <v>14</v>
      </c>
      <c r="F519" s="190"/>
      <c r="G519" s="3" t="s">
        <v>49</v>
      </c>
      <c r="H519" s="3" t="s">
        <v>416</v>
      </c>
      <c r="I519" s="5">
        <v>10110</v>
      </c>
      <c r="N519" s="110"/>
      <c r="O519" s="115"/>
      <c r="P519" s="115"/>
      <c r="Q519" s="114"/>
      <c r="R519" s="114"/>
      <c r="S519" s="115"/>
      <c r="T519" s="115"/>
      <c r="U519" s="115"/>
      <c r="V519" s="115"/>
    </row>
    <row r="520" spans="1:22" ht="20.100000000000001" customHeight="1" x14ac:dyDescent="0.25">
      <c r="A520" s="172"/>
      <c r="B520" s="169"/>
      <c r="C520" s="183"/>
      <c r="D520" s="169"/>
      <c r="E520" s="231" t="s">
        <v>65</v>
      </c>
      <c r="F520" s="190"/>
      <c r="G520" s="3" t="s">
        <v>49</v>
      </c>
      <c r="H520" s="3" t="s">
        <v>416</v>
      </c>
      <c r="I520" s="5">
        <v>6811</v>
      </c>
      <c r="N520" s="110"/>
      <c r="O520" s="115"/>
      <c r="P520" s="115"/>
      <c r="Q520" s="114"/>
      <c r="R520" s="114"/>
      <c r="S520" s="115"/>
      <c r="T520" s="115"/>
      <c r="U520" s="115"/>
      <c r="V520" s="115"/>
    </row>
    <row r="521" spans="1:22" ht="20.100000000000001" customHeight="1" x14ac:dyDescent="0.25">
      <c r="A521" s="172"/>
      <c r="B521" s="169"/>
      <c r="C521" s="217"/>
      <c r="D521" s="56" t="s">
        <v>88</v>
      </c>
      <c r="E521" s="56"/>
      <c r="F521" s="103"/>
      <c r="G521" s="3" t="s">
        <v>5</v>
      </c>
      <c r="H521" s="3" t="s">
        <v>416</v>
      </c>
      <c r="I521" s="4" t="e">
        <f>(I519+I520)/N513*1000</f>
        <v>#DIV/0!</v>
      </c>
      <c r="N521" s="110"/>
      <c r="O521" s="115"/>
      <c r="P521" s="115"/>
      <c r="Q521" s="114"/>
      <c r="R521" s="114"/>
      <c r="S521" s="115"/>
      <c r="T521" s="115"/>
      <c r="U521" s="115"/>
      <c r="V521" s="115"/>
    </row>
    <row r="522" spans="1:22" ht="20.100000000000001" customHeight="1" x14ac:dyDescent="0.25">
      <c r="A522" s="172"/>
      <c r="B522" s="169"/>
      <c r="C522" s="174" t="s">
        <v>67</v>
      </c>
      <c r="D522" s="144" t="s">
        <v>91</v>
      </c>
      <c r="E522" s="189"/>
      <c r="F522" s="190"/>
      <c r="G522" s="3" t="s">
        <v>49</v>
      </c>
      <c r="H522" s="3" t="s">
        <v>416</v>
      </c>
      <c r="I522" s="5">
        <f>I524+I525-I527-I528</f>
        <v>14060</v>
      </c>
      <c r="N522" s="110"/>
      <c r="O522" s="115"/>
      <c r="P522" s="115"/>
      <c r="Q522" s="114"/>
      <c r="R522" s="114"/>
      <c r="S522" s="115"/>
      <c r="T522" s="115"/>
      <c r="U522" s="115"/>
      <c r="V522" s="115"/>
    </row>
    <row r="523" spans="1:22" ht="20.100000000000001" customHeight="1" x14ac:dyDescent="0.25">
      <c r="A523" s="172"/>
      <c r="B523" s="169"/>
      <c r="C523" s="175"/>
      <c r="D523" s="98"/>
      <c r="E523" s="50" t="s">
        <v>77</v>
      </c>
      <c r="F523" s="35"/>
      <c r="G523" s="3" t="s">
        <v>5</v>
      </c>
      <c r="H523" s="3" t="s">
        <v>416</v>
      </c>
      <c r="I523" s="4" t="e">
        <f>I522/N513*1000</f>
        <v>#DIV/0!</v>
      </c>
      <c r="N523" s="110"/>
      <c r="O523" s="115"/>
      <c r="P523" s="115"/>
      <c r="Q523" s="114"/>
      <c r="R523" s="114"/>
      <c r="S523" s="115"/>
      <c r="T523" s="115"/>
      <c r="U523" s="115"/>
      <c r="V523" s="115"/>
    </row>
    <row r="524" spans="1:22" ht="20.100000000000001" customHeight="1" x14ac:dyDescent="0.25">
      <c r="A524" s="172"/>
      <c r="B524" s="169"/>
      <c r="C524" s="175"/>
      <c r="D524" s="168" t="s">
        <v>94</v>
      </c>
      <c r="E524" s="231" t="s">
        <v>14</v>
      </c>
      <c r="F524" s="190"/>
      <c r="G524" s="3" t="s">
        <v>49</v>
      </c>
      <c r="H524" s="3" t="s">
        <v>416</v>
      </c>
      <c r="I524" s="5">
        <v>56871</v>
      </c>
      <c r="N524" s="110"/>
      <c r="O524" s="115"/>
      <c r="P524" s="115"/>
      <c r="Q524" s="114"/>
      <c r="R524" s="114"/>
      <c r="S524" s="115"/>
      <c r="T524" s="115"/>
      <c r="U524" s="115"/>
      <c r="V524" s="115"/>
    </row>
    <row r="525" spans="1:22" ht="20.100000000000001" customHeight="1" x14ac:dyDescent="0.25">
      <c r="A525" s="172"/>
      <c r="B525" s="169"/>
      <c r="C525" s="175"/>
      <c r="D525" s="170"/>
      <c r="E525" s="231" t="s">
        <v>65</v>
      </c>
      <c r="F525" s="190"/>
      <c r="G525" s="3" t="s">
        <v>49</v>
      </c>
      <c r="H525" s="3" t="s">
        <v>416</v>
      </c>
      <c r="I525" s="5">
        <v>71284</v>
      </c>
      <c r="N525" s="110"/>
      <c r="O525" s="115"/>
      <c r="P525" s="115"/>
      <c r="Q525" s="114"/>
      <c r="R525" s="114"/>
      <c r="S525" s="115"/>
      <c r="T525" s="115"/>
      <c r="U525" s="115"/>
      <c r="V525" s="115"/>
    </row>
    <row r="526" spans="1:22" ht="20.100000000000001" customHeight="1" x14ac:dyDescent="0.25">
      <c r="A526" s="172"/>
      <c r="B526" s="169"/>
      <c r="C526" s="175"/>
      <c r="D526" s="56" t="s">
        <v>204</v>
      </c>
      <c r="E526" s="40"/>
      <c r="F526" s="35"/>
      <c r="G526" s="3" t="s">
        <v>5</v>
      </c>
      <c r="H526" s="3" t="s">
        <v>416</v>
      </c>
      <c r="I526" s="4" t="e">
        <f>(I524+I525)/N513*1000</f>
        <v>#DIV/0!</v>
      </c>
      <c r="N526" s="110"/>
      <c r="O526" s="115"/>
      <c r="P526" s="115"/>
      <c r="Q526" s="114"/>
      <c r="R526" s="114"/>
      <c r="S526" s="115"/>
      <c r="T526" s="115"/>
      <c r="U526" s="115"/>
      <c r="V526" s="115"/>
    </row>
    <row r="527" spans="1:22" ht="20.100000000000001" customHeight="1" x14ac:dyDescent="0.25">
      <c r="A527" s="172"/>
      <c r="B527" s="169"/>
      <c r="C527" s="175"/>
      <c r="D527" s="54" t="s">
        <v>68</v>
      </c>
      <c r="E527" s="50" t="s">
        <v>14</v>
      </c>
      <c r="F527" s="55"/>
      <c r="G527" s="3" t="s">
        <v>49</v>
      </c>
      <c r="H527" s="3" t="s">
        <v>416</v>
      </c>
      <c r="I527" s="5">
        <v>50808</v>
      </c>
      <c r="N527" s="110"/>
      <c r="O527" s="115"/>
      <c r="P527" s="115"/>
      <c r="Q527" s="114"/>
      <c r="R527" s="114"/>
      <c r="S527" s="115"/>
      <c r="T527" s="115"/>
      <c r="U527" s="115"/>
      <c r="V527" s="115"/>
    </row>
    <row r="528" spans="1:22" ht="20.100000000000001" customHeight="1" x14ac:dyDescent="0.25">
      <c r="A528" s="172"/>
      <c r="B528" s="169"/>
      <c r="C528" s="175"/>
      <c r="D528" s="96" t="s">
        <v>68</v>
      </c>
      <c r="E528" s="50" t="s">
        <v>65</v>
      </c>
      <c r="F528" s="55"/>
      <c r="G528" s="3" t="s">
        <v>49</v>
      </c>
      <c r="H528" s="3" t="s">
        <v>416</v>
      </c>
      <c r="I528" s="5">
        <v>63287</v>
      </c>
      <c r="N528" s="110"/>
      <c r="O528" s="115"/>
      <c r="P528" s="115"/>
      <c r="Q528" s="114"/>
      <c r="R528" s="114"/>
      <c r="S528" s="115"/>
      <c r="T528" s="115"/>
      <c r="U528" s="115"/>
      <c r="V528" s="115"/>
    </row>
    <row r="529" spans="1:22" ht="20.100000000000001" customHeight="1" x14ac:dyDescent="0.25">
      <c r="A529" s="172"/>
      <c r="B529" s="170"/>
      <c r="C529" s="176"/>
      <c r="D529" s="56" t="s">
        <v>71</v>
      </c>
      <c r="E529" s="40"/>
      <c r="F529" s="55"/>
      <c r="G529" s="3" t="s">
        <v>5</v>
      </c>
      <c r="H529" s="3" t="s">
        <v>416</v>
      </c>
      <c r="I529" s="4" t="e">
        <f>(I527+I528)/N513*1000</f>
        <v>#DIV/0!</v>
      </c>
      <c r="N529" s="110"/>
      <c r="O529" s="115"/>
      <c r="P529" s="115"/>
      <c r="Q529" s="114"/>
      <c r="R529" s="114"/>
      <c r="S529" s="115"/>
      <c r="T529" s="115"/>
      <c r="U529" s="115"/>
      <c r="V529" s="115"/>
    </row>
    <row r="530" spans="1:22" ht="20.100000000000001" customHeight="1" x14ac:dyDescent="0.25">
      <c r="A530" s="172"/>
      <c r="B530" s="168" t="s">
        <v>46</v>
      </c>
      <c r="C530" s="337" t="s">
        <v>73</v>
      </c>
      <c r="D530" s="338"/>
      <c r="E530" s="338"/>
      <c r="F530" s="339"/>
      <c r="G530" s="3" t="s">
        <v>49</v>
      </c>
      <c r="H530" s="3" t="s">
        <v>416</v>
      </c>
      <c r="I530" s="5">
        <f>I531+I539</f>
        <v>-312</v>
      </c>
      <c r="N530" s="110"/>
      <c r="O530" s="115"/>
      <c r="P530" s="115"/>
      <c r="Q530" s="114"/>
      <c r="R530" s="114"/>
      <c r="S530" s="115"/>
      <c r="T530" s="115"/>
      <c r="U530" s="115"/>
      <c r="V530" s="115"/>
    </row>
    <row r="531" spans="1:22" ht="20.100000000000001" customHeight="1" x14ac:dyDescent="0.25">
      <c r="A531" s="172"/>
      <c r="B531" s="183"/>
      <c r="C531" s="168" t="s">
        <v>75</v>
      </c>
      <c r="D531" s="144" t="s">
        <v>76</v>
      </c>
      <c r="E531" s="189"/>
      <c r="F531" s="190"/>
      <c r="G531" s="3" t="s">
        <v>49</v>
      </c>
      <c r="H531" s="3" t="s">
        <v>416</v>
      </c>
      <c r="I531" s="5">
        <f>I533+I534-I536-I537</f>
        <v>-57</v>
      </c>
      <c r="N531" s="110"/>
      <c r="O531" s="115"/>
      <c r="P531" s="115"/>
      <c r="Q531" s="114"/>
      <c r="R531" s="114"/>
      <c r="S531" s="115"/>
      <c r="T531" s="115"/>
      <c r="U531" s="115"/>
      <c r="V531" s="115"/>
    </row>
    <row r="532" spans="1:22" ht="20.100000000000001" customHeight="1" x14ac:dyDescent="0.25">
      <c r="A532" s="172"/>
      <c r="B532" s="183"/>
      <c r="C532" s="183"/>
      <c r="D532" s="34"/>
      <c r="E532" s="50" t="s">
        <v>77</v>
      </c>
      <c r="F532" s="18"/>
      <c r="G532" s="3" t="s">
        <v>5</v>
      </c>
      <c r="H532" s="3" t="s">
        <v>416</v>
      </c>
      <c r="I532" s="4" t="e">
        <f>I531/N514*1000</f>
        <v>#DIV/0!</v>
      </c>
      <c r="N532" s="110"/>
      <c r="O532" s="115"/>
      <c r="P532" s="115"/>
      <c r="Q532" s="114"/>
      <c r="R532" s="114"/>
      <c r="S532" s="115"/>
      <c r="T532" s="115"/>
      <c r="U532" s="115"/>
      <c r="V532" s="115"/>
    </row>
    <row r="533" spans="1:22" ht="20.100000000000001" customHeight="1" x14ac:dyDescent="0.25">
      <c r="A533" s="172"/>
      <c r="B533" s="183"/>
      <c r="C533" s="183"/>
      <c r="D533" s="168" t="s">
        <v>79</v>
      </c>
      <c r="E533" s="231" t="s">
        <v>14</v>
      </c>
      <c r="F533" s="190"/>
      <c r="G533" s="3" t="s">
        <v>49</v>
      </c>
      <c r="H533" s="3" t="s">
        <v>416</v>
      </c>
      <c r="I533" s="5">
        <v>52</v>
      </c>
      <c r="N533" s="110"/>
      <c r="O533" s="115"/>
      <c r="P533" s="115"/>
      <c r="Q533" s="114"/>
      <c r="R533" s="114"/>
      <c r="S533" s="115"/>
      <c r="T533" s="115"/>
      <c r="U533" s="115"/>
      <c r="V533" s="115"/>
    </row>
    <row r="534" spans="1:22" ht="20.100000000000001" customHeight="1" x14ac:dyDescent="0.25">
      <c r="A534" s="172"/>
      <c r="B534" s="183"/>
      <c r="C534" s="183"/>
      <c r="D534" s="169"/>
      <c r="E534" s="231" t="s">
        <v>65</v>
      </c>
      <c r="F534" s="190"/>
      <c r="G534" s="3" t="s">
        <v>49</v>
      </c>
      <c r="H534" s="3" t="s">
        <v>416</v>
      </c>
      <c r="I534" s="5">
        <v>59</v>
      </c>
      <c r="N534" s="110"/>
      <c r="O534" s="115"/>
      <c r="P534" s="115"/>
      <c r="Q534" s="114"/>
      <c r="R534" s="114"/>
      <c r="S534" s="115"/>
      <c r="T534" s="115"/>
      <c r="U534" s="115"/>
      <c r="V534" s="115"/>
    </row>
    <row r="535" spans="1:22" ht="20.100000000000001" customHeight="1" x14ac:dyDescent="0.25">
      <c r="A535" s="172"/>
      <c r="B535" s="183"/>
      <c r="C535" s="183"/>
      <c r="D535" s="50" t="s">
        <v>82</v>
      </c>
      <c r="E535" s="50"/>
      <c r="F535" s="55"/>
      <c r="G535" s="3" t="s">
        <v>5</v>
      </c>
      <c r="H535" s="3" t="s">
        <v>416</v>
      </c>
      <c r="I535" s="4" t="e">
        <f>(I533+I534)/N514*1000</f>
        <v>#DIV/0!</v>
      </c>
      <c r="N535" s="110"/>
      <c r="O535" s="115"/>
      <c r="P535" s="115"/>
      <c r="Q535" s="114"/>
      <c r="R535" s="114"/>
      <c r="S535" s="115"/>
      <c r="T535" s="115"/>
      <c r="U535" s="115"/>
      <c r="V535" s="115"/>
    </row>
    <row r="536" spans="1:22" ht="20.100000000000001" customHeight="1" x14ac:dyDescent="0.25">
      <c r="A536" s="172"/>
      <c r="B536" s="183"/>
      <c r="C536" s="183"/>
      <c r="D536" s="168" t="s">
        <v>84</v>
      </c>
      <c r="E536" s="231" t="s">
        <v>14</v>
      </c>
      <c r="F536" s="190"/>
      <c r="G536" s="3" t="s">
        <v>49</v>
      </c>
      <c r="H536" s="3" t="s">
        <v>416</v>
      </c>
      <c r="I536" s="5">
        <v>96</v>
      </c>
      <c r="N536" s="110"/>
      <c r="O536" s="115"/>
      <c r="P536" s="115"/>
      <c r="Q536" s="114"/>
      <c r="R536" s="114"/>
      <c r="S536" s="115"/>
      <c r="T536" s="115"/>
      <c r="U536" s="115"/>
      <c r="V536" s="115"/>
    </row>
    <row r="537" spans="1:22" ht="20.100000000000001" customHeight="1" x14ac:dyDescent="0.25">
      <c r="A537" s="172"/>
      <c r="B537" s="183"/>
      <c r="C537" s="183"/>
      <c r="D537" s="169"/>
      <c r="E537" s="231" t="s">
        <v>65</v>
      </c>
      <c r="F537" s="190"/>
      <c r="G537" s="3" t="s">
        <v>49</v>
      </c>
      <c r="H537" s="3" t="s">
        <v>416</v>
      </c>
      <c r="I537" s="5">
        <v>72</v>
      </c>
      <c r="N537" s="110"/>
      <c r="O537" s="115"/>
      <c r="P537" s="115"/>
      <c r="Q537" s="114"/>
      <c r="R537" s="114"/>
      <c r="S537" s="115"/>
      <c r="T537" s="115"/>
      <c r="U537" s="115"/>
      <c r="V537" s="115"/>
    </row>
    <row r="538" spans="1:22" ht="20.100000000000001" customHeight="1" x14ac:dyDescent="0.25">
      <c r="A538" s="172"/>
      <c r="B538" s="183"/>
      <c r="C538" s="217"/>
      <c r="D538" s="56" t="s">
        <v>88</v>
      </c>
      <c r="E538" s="56"/>
      <c r="F538" s="103"/>
      <c r="G538" s="3" t="s">
        <v>5</v>
      </c>
      <c r="H538" s="3" t="s">
        <v>416</v>
      </c>
      <c r="I538" s="4" t="e">
        <f>(I536+I537)/N514*1000</f>
        <v>#DIV/0!</v>
      </c>
      <c r="N538" s="110"/>
      <c r="O538" s="115"/>
      <c r="P538" s="115"/>
      <c r="Q538" s="114"/>
      <c r="R538" s="114"/>
      <c r="S538" s="115"/>
      <c r="T538" s="115"/>
      <c r="U538" s="115"/>
      <c r="V538" s="115"/>
    </row>
    <row r="539" spans="1:22" ht="20.100000000000001" customHeight="1" x14ac:dyDescent="0.25">
      <c r="A539" s="172"/>
      <c r="B539" s="183"/>
      <c r="C539" s="168" t="s">
        <v>90</v>
      </c>
      <c r="D539" s="144" t="s">
        <v>91</v>
      </c>
      <c r="E539" s="189"/>
      <c r="F539" s="190"/>
      <c r="G539" s="3" t="s">
        <v>49</v>
      </c>
      <c r="H539" s="3" t="s">
        <v>416</v>
      </c>
      <c r="I539" s="5">
        <f>I541+I542-I544-I545</f>
        <v>-255</v>
      </c>
      <c r="N539" s="110"/>
      <c r="O539" s="115"/>
      <c r="P539" s="115"/>
      <c r="Q539" s="114"/>
      <c r="R539" s="114"/>
      <c r="S539" s="115"/>
      <c r="T539" s="115"/>
      <c r="U539" s="115"/>
      <c r="V539" s="115"/>
    </row>
    <row r="540" spans="1:22" ht="20.100000000000001" customHeight="1" x14ac:dyDescent="0.25">
      <c r="A540" s="172"/>
      <c r="B540" s="183"/>
      <c r="C540" s="183"/>
      <c r="D540" s="98"/>
      <c r="E540" s="50" t="s">
        <v>77</v>
      </c>
      <c r="F540" s="18"/>
      <c r="G540" s="3" t="s">
        <v>5</v>
      </c>
      <c r="H540" s="3" t="s">
        <v>416</v>
      </c>
      <c r="I540" s="4" t="e">
        <f>I539/N514*1000</f>
        <v>#DIV/0!</v>
      </c>
      <c r="N540" s="110"/>
      <c r="O540" s="115"/>
      <c r="P540" s="115"/>
      <c r="Q540" s="114"/>
      <c r="R540" s="114"/>
      <c r="S540" s="115"/>
      <c r="T540" s="115"/>
      <c r="U540" s="115"/>
      <c r="V540" s="115"/>
    </row>
    <row r="541" spans="1:22" ht="20.100000000000001" customHeight="1" x14ac:dyDescent="0.25">
      <c r="A541" s="172"/>
      <c r="B541" s="183"/>
      <c r="C541" s="183"/>
      <c r="D541" s="168" t="s">
        <v>94</v>
      </c>
      <c r="E541" s="231" t="s">
        <v>14</v>
      </c>
      <c r="F541" s="190"/>
      <c r="G541" s="3" t="s">
        <v>49</v>
      </c>
      <c r="H541" s="3" t="s">
        <v>416</v>
      </c>
      <c r="I541" s="5">
        <v>781</v>
      </c>
      <c r="N541" s="110"/>
      <c r="O541" s="115"/>
      <c r="P541" s="115"/>
      <c r="Q541" s="114"/>
      <c r="R541" s="114"/>
      <c r="S541" s="115"/>
      <c r="T541" s="115"/>
      <c r="U541" s="115"/>
      <c r="V541" s="115"/>
    </row>
    <row r="542" spans="1:22" ht="20.100000000000001" customHeight="1" x14ac:dyDescent="0.25">
      <c r="A542" s="172"/>
      <c r="B542" s="183"/>
      <c r="C542" s="183"/>
      <c r="D542" s="170"/>
      <c r="E542" s="231" t="s">
        <v>65</v>
      </c>
      <c r="F542" s="189"/>
      <c r="G542" s="3" t="s">
        <v>49</v>
      </c>
      <c r="H542" s="3" t="s">
        <v>416</v>
      </c>
      <c r="I542" s="5">
        <v>1001</v>
      </c>
    </row>
    <row r="543" spans="1:22" ht="20.100000000000001" customHeight="1" x14ac:dyDescent="0.25">
      <c r="A543" s="172"/>
      <c r="B543" s="183"/>
      <c r="C543" s="183"/>
      <c r="D543" s="56" t="s">
        <v>204</v>
      </c>
      <c r="E543" s="40"/>
      <c r="F543" s="18"/>
      <c r="G543" s="3" t="s">
        <v>5</v>
      </c>
      <c r="H543" s="3" t="s">
        <v>416</v>
      </c>
      <c r="I543" s="4" t="e">
        <f>(I541+I542)/N514*1000</f>
        <v>#DIV/0!</v>
      </c>
    </row>
    <row r="544" spans="1:22" ht="20.100000000000001" customHeight="1" x14ac:dyDescent="0.25">
      <c r="A544" s="172"/>
      <c r="B544" s="183"/>
      <c r="C544" s="183"/>
      <c r="D544" s="331" t="s">
        <v>68</v>
      </c>
      <c r="E544" s="50" t="s">
        <v>14</v>
      </c>
      <c r="F544" s="55"/>
      <c r="G544" s="3" t="s">
        <v>49</v>
      </c>
      <c r="H544" s="3" t="s">
        <v>416</v>
      </c>
      <c r="I544" s="5">
        <v>943</v>
      </c>
    </row>
    <row r="545" spans="1:9" ht="20.100000000000001" customHeight="1" x14ac:dyDescent="0.25">
      <c r="A545" s="172"/>
      <c r="B545" s="183"/>
      <c r="C545" s="183"/>
      <c r="D545" s="332"/>
      <c r="E545" s="50" t="s">
        <v>65</v>
      </c>
      <c r="F545" s="55"/>
      <c r="G545" s="3" t="s">
        <v>49</v>
      </c>
      <c r="H545" s="3" t="s">
        <v>416</v>
      </c>
      <c r="I545" s="5">
        <v>1094</v>
      </c>
    </row>
    <row r="546" spans="1:9" ht="20.100000000000001" customHeight="1" x14ac:dyDescent="0.25">
      <c r="A546" s="172"/>
      <c r="B546" s="217"/>
      <c r="C546" s="217"/>
      <c r="D546" s="56" t="s">
        <v>71</v>
      </c>
      <c r="E546" s="40"/>
      <c r="F546" s="55"/>
      <c r="G546" s="3" t="s">
        <v>5</v>
      </c>
      <c r="H546" s="3" t="s">
        <v>416</v>
      </c>
      <c r="I546" s="4" t="e">
        <f>(I544+I545)/N514*1000</f>
        <v>#DIV/0!</v>
      </c>
    </row>
    <row r="547" spans="1:9" ht="20.100000000000001" customHeight="1" x14ac:dyDescent="0.25">
      <c r="A547" s="172"/>
      <c r="B547" s="168" t="s">
        <v>69</v>
      </c>
      <c r="C547" s="337" t="s">
        <v>73</v>
      </c>
      <c r="D547" s="338"/>
      <c r="E547" s="338"/>
      <c r="F547" s="339"/>
      <c r="G547" s="3" t="s">
        <v>49</v>
      </c>
      <c r="H547" s="3" t="s">
        <v>416</v>
      </c>
      <c r="I547" s="5">
        <f>I548+I556</f>
        <v>214</v>
      </c>
    </row>
    <row r="548" spans="1:9" ht="20.100000000000001" customHeight="1" x14ac:dyDescent="0.25">
      <c r="A548" s="172"/>
      <c r="B548" s="169"/>
      <c r="C548" s="168" t="s">
        <v>75</v>
      </c>
      <c r="D548" s="144" t="s">
        <v>76</v>
      </c>
      <c r="E548" s="189"/>
      <c r="F548" s="190"/>
      <c r="G548" s="3" t="s">
        <v>49</v>
      </c>
      <c r="H548" s="3" t="s">
        <v>416</v>
      </c>
      <c r="I548" s="5">
        <f>I550+I551-I553-I554</f>
        <v>56</v>
      </c>
    </row>
    <row r="549" spans="1:9" ht="20.100000000000001" customHeight="1" x14ac:dyDescent="0.25">
      <c r="A549" s="172"/>
      <c r="B549" s="169"/>
      <c r="C549" s="183"/>
      <c r="D549" s="34"/>
      <c r="E549" s="50" t="s">
        <v>77</v>
      </c>
      <c r="F549" s="35"/>
      <c r="G549" s="3" t="s">
        <v>5</v>
      </c>
      <c r="H549" s="3" t="s">
        <v>416</v>
      </c>
      <c r="I549" s="4" t="e">
        <f>I548/N515*1000</f>
        <v>#DIV/0!</v>
      </c>
    </row>
    <row r="550" spans="1:9" ht="20.100000000000001" customHeight="1" x14ac:dyDescent="0.25">
      <c r="A550" s="172"/>
      <c r="B550" s="169"/>
      <c r="C550" s="183"/>
      <c r="D550" s="168" t="s">
        <v>79</v>
      </c>
      <c r="E550" s="231" t="s">
        <v>14</v>
      </c>
      <c r="F550" s="190"/>
      <c r="G550" s="3" t="s">
        <v>49</v>
      </c>
      <c r="H550" s="3" t="s">
        <v>416</v>
      </c>
      <c r="I550" s="5">
        <v>354</v>
      </c>
    </row>
    <row r="551" spans="1:9" ht="20.100000000000001" customHeight="1" x14ac:dyDescent="0.25">
      <c r="A551" s="172"/>
      <c r="B551" s="169"/>
      <c r="C551" s="183"/>
      <c r="D551" s="169"/>
      <c r="E551" s="231" t="s">
        <v>65</v>
      </c>
      <c r="F551" s="190"/>
      <c r="G551" s="3" t="s">
        <v>49</v>
      </c>
      <c r="H551" s="3" t="s">
        <v>416</v>
      </c>
      <c r="I551" s="5">
        <v>306</v>
      </c>
    </row>
    <row r="552" spans="1:9" ht="20.100000000000001" customHeight="1" x14ac:dyDescent="0.25">
      <c r="A552" s="172"/>
      <c r="B552" s="169"/>
      <c r="C552" s="183"/>
      <c r="D552" s="50" t="s">
        <v>82</v>
      </c>
      <c r="E552" s="50"/>
      <c r="F552" s="55"/>
      <c r="G552" s="3" t="s">
        <v>5</v>
      </c>
      <c r="H552" s="3" t="s">
        <v>416</v>
      </c>
      <c r="I552" s="4" t="e">
        <f>(I550+I551)/N515*1000</f>
        <v>#DIV/0!</v>
      </c>
    </row>
    <row r="553" spans="1:9" ht="20.100000000000001" customHeight="1" x14ac:dyDescent="0.25">
      <c r="A553" s="172"/>
      <c r="B553" s="169"/>
      <c r="C553" s="183"/>
      <c r="D553" s="168" t="s">
        <v>84</v>
      </c>
      <c r="E553" s="231" t="s">
        <v>14</v>
      </c>
      <c r="F553" s="190"/>
      <c r="G553" s="3" t="s">
        <v>49</v>
      </c>
      <c r="H553" s="3" t="s">
        <v>416</v>
      </c>
      <c r="I553" s="5">
        <v>348</v>
      </c>
    </row>
    <row r="554" spans="1:9" ht="20.100000000000001" customHeight="1" x14ac:dyDescent="0.25">
      <c r="A554" s="172"/>
      <c r="B554" s="169"/>
      <c r="C554" s="183"/>
      <c r="D554" s="169"/>
      <c r="E554" s="231" t="s">
        <v>65</v>
      </c>
      <c r="F554" s="190"/>
      <c r="G554" s="3" t="s">
        <v>49</v>
      </c>
      <c r="H554" s="3" t="s">
        <v>416</v>
      </c>
      <c r="I554" s="5">
        <v>256</v>
      </c>
    </row>
    <row r="555" spans="1:9" ht="20.100000000000001" customHeight="1" x14ac:dyDescent="0.25">
      <c r="A555" s="172"/>
      <c r="B555" s="169"/>
      <c r="C555" s="217"/>
      <c r="D555" s="56" t="s">
        <v>88</v>
      </c>
      <c r="E555" s="56"/>
      <c r="F555" s="103"/>
      <c r="G555" s="3" t="s">
        <v>5</v>
      </c>
      <c r="H555" s="3" t="s">
        <v>416</v>
      </c>
      <c r="I555" s="4" t="e">
        <f>(I553+I554)/N515*1000</f>
        <v>#DIV/0!</v>
      </c>
    </row>
    <row r="556" spans="1:9" ht="20.100000000000001" customHeight="1" x14ac:dyDescent="0.25">
      <c r="A556" s="172"/>
      <c r="B556" s="169"/>
      <c r="C556" s="174" t="s">
        <v>67</v>
      </c>
      <c r="D556" s="144" t="s">
        <v>91</v>
      </c>
      <c r="E556" s="189"/>
      <c r="F556" s="190"/>
      <c r="G556" s="3" t="s">
        <v>49</v>
      </c>
      <c r="H556" s="3" t="s">
        <v>416</v>
      </c>
      <c r="I556" s="5">
        <f>I558+I559-I561-I562</f>
        <v>158</v>
      </c>
    </row>
    <row r="557" spans="1:9" ht="20.100000000000001" customHeight="1" x14ac:dyDescent="0.25">
      <c r="A557" s="172"/>
      <c r="B557" s="169"/>
      <c r="C557" s="175"/>
      <c r="D557" s="98"/>
      <c r="E557" s="50" t="s">
        <v>77</v>
      </c>
      <c r="F557" s="36"/>
      <c r="G557" s="3" t="s">
        <v>5</v>
      </c>
      <c r="H557" s="3" t="s">
        <v>416</v>
      </c>
      <c r="I557" s="4" t="e">
        <f>I556/N515*1000</f>
        <v>#DIV/0!</v>
      </c>
    </row>
    <row r="558" spans="1:9" ht="20.100000000000001" customHeight="1" x14ac:dyDescent="0.25">
      <c r="A558" s="172"/>
      <c r="B558" s="169"/>
      <c r="C558" s="175"/>
      <c r="D558" s="168" t="s">
        <v>94</v>
      </c>
      <c r="E558" s="231" t="s">
        <v>14</v>
      </c>
      <c r="F558" s="190"/>
      <c r="G558" s="3" t="s">
        <v>49</v>
      </c>
      <c r="H558" s="3" t="s">
        <v>416</v>
      </c>
      <c r="I558" s="5">
        <v>1907</v>
      </c>
    </row>
    <row r="559" spans="1:9" ht="20.100000000000001" customHeight="1" x14ac:dyDescent="0.25">
      <c r="A559" s="172"/>
      <c r="B559" s="169"/>
      <c r="C559" s="175"/>
      <c r="D559" s="170"/>
      <c r="E559" s="231" t="s">
        <v>65</v>
      </c>
      <c r="F559" s="190"/>
      <c r="G559" s="3" t="s">
        <v>49</v>
      </c>
      <c r="H559" s="3" t="s">
        <v>416</v>
      </c>
      <c r="I559" s="5">
        <v>2282</v>
      </c>
    </row>
    <row r="560" spans="1:9" ht="20.100000000000001" customHeight="1" x14ac:dyDescent="0.25">
      <c r="A560" s="172"/>
      <c r="B560" s="169"/>
      <c r="C560" s="175"/>
      <c r="D560" s="56" t="s">
        <v>204</v>
      </c>
      <c r="E560" s="40"/>
      <c r="F560" s="35"/>
      <c r="G560" s="3" t="s">
        <v>5</v>
      </c>
      <c r="H560" s="3" t="s">
        <v>416</v>
      </c>
      <c r="I560" s="4" t="e">
        <f>(I558+I559)/N515*1000</f>
        <v>#DIV/0!</v>
      </c>
    </row>
    <row r="561" spans="1:9" ht="20.100000000000001" customHeight="1" x14ac:dyDescent="0.25">
      <c r="A561" s="172"/>
      <c r="B561" s="169"/>
      <c r="C561" s="175"/>
      <c r="D561" s="331" t="s">
        <v>68</v>
      </c>
      <c r="E561" s="50" t="s">
        <v>14</v>
      </c>
      <c r="F561" s="55"/>
      <c r="G561" s="3" t="s">
        <v>49</v>
      </c>
      <c r="H561" s="3" t="s">
        <v>416</v>
      </c>
      <c r="I561" s="5">
        <v>1870</v>
      </c>
    </row>
    <row r="562" spans="1:9" ht="20.100000000000001" customHeight="1" x14ac:dyDescent="0.25">
      <c r="A562" s="173"/>
      <c r="B562" s="169"/>
      <c r="C562" s="175"/>
      <c r="D562" s="333"/>
      <c r="E562" s="50" t="s">
        <v>65</v>
      </c>
      <c r="F562" s="55"/>
      <c r="G562" s="3" t="s">
        <v>49</v>
      </c>
      <c r="H562" s="3" t="s">
        <v>416</v>
      </c>
      <c r="I562" s="5">
        <v>2161</v>
      </c>
    </row>
    <row r="563" spans="1:9" ht="20.100000000000001" customHeight="1" x14ac:dyDescent="0.25">
      <c r="A563" s="171" t="s">
        <v>66</v>
      </c>
      <c r="B563" s="170"/>
      <c r="C563" s="176"/>
      <c r="D563" s="56" t="s">
        <v>71</v>
      </c>
      <c r="E563" s="40"/>
      <c r="F563" s="55"/>
      <c r="G563" s="3" t="s">
        <v>5</v>
      </c>
      <c r="H563" s="3" t="s">
        <v>416</v>
      </c>
      <c r="I563" s="4" t="e">
        <f>(I561+I562)/N515*1000</f>
        <v>#DIV/0!</v>
      </c>
    </row>
    <row r="564" spans="1:9" ht="20.100000000000001" customHeight="1" x14ac:dyDescent="0.25">
      <c r="A564" s="172"/>
      <c r="B564" s="168" t="s">
        <v>100</v>
      </c>
      <c r="C564" s="337" t="s">
        <v>73</v>
      </c>
      <c r="D564" s="338"/>
      <c r="E564" s="338"/>
      <c r="F564" s="339"/>
      <c r="G564" s="3" t="s">
        <v>49</v>
      </c>
      <c r="H564" s="3" t="s">
        <v>416</v>
      </c>
      <c r="I564" s="5">
        <f>I565+I573</f>
        <v>1716</v>
      </c>
    </row>
    <row r="565" spans="1:9" ht="20.100000000000001" customHeight="1" x14ac:dyDescent="0.25">
      <c r="A565" s="172"/>
      <c r="B565" s="183"/>
      <c r="C565" s="168" t="s">
        <v>75</v>
      </c>
      <c r="D565" s="144" t="s">
        <v>76</v>
      </c>
      <c r="E565" s="189"/>
      <c r="F565" s="190"/>
      <c r="G565" s="3" t="s">
        <v>49</v>
      </c>
      <c r="H565" s="3" t="s">
        <v>416</v>
      </c>
      <c r="I565" s="5">
        <f>I567+I568-I570-I571</f>
        <v>523</v>
      </c>
    </row>
    <row r="566" spans="1:9" ht="20.100000000000001" customHeight="1" x14ac:dyDescent="0.25">
      <c r="A566" s="172"/>
      <c r="B566" s="183"/>
      <c r="C566" s="183"/>
      <c r="D566" s="34"/>
      <c r="E566" s="50" t="s">
        <v>77</v>
      </c>
      <c r="F566" s="18"/>
      <c r="G566" s="3" t="s">
        <v>5</v>
      </c>
      <c r="H566" s="3" t="s">
        <v>416</v>
      </c>
      <c r="I566" s="4" t="e">
        <f>I565/N516*1000</f>
        <v>#DIV/0!</v>
      </c>
    </row>
    <row r="567" spans="1:9" ht="20.100000000000001" customHeight="1" x14ac:dyDescent="0.25">
      <c r="A567" s="172"/>
      <c r="B567" s="183"/>
      <c r="C567" s="183"/>
      <c r="D567" s="168" t="s">
        <v>79</v>
      </c>
      <c r="E567" s="231" t="s">
        <v>14</v>
      </c>
      <c r="F567" s="190"/>
      <c r="G567" s="3" t="s">
        <v>49</v>
      </c>
      <c r="H567" s="3" t="s">
        <v>416</v>
      </c>
      <c r="I567" s="5">
        <v>582</v>
      </c>
    </row>
    <row r="568" spans="1:9" ht="20.100000000000001" customHeight="1" x14ac:dyDescent="0.25">
      <c r="A568" s="172"/>
      <c r="B568" s="183"/>
      <c r="C568" s="183"/>
      <c r="D568" s="169"/>
      <c r="E568" s="231" t="s">
        <v>65</v>
      </c>
      <c r="F568" s="190"/>
      <c r="G568" s="3" t="s">
        <v>49</v>
      </c>
      <c r="H568" s="3" t="s">
        <v>416</v>
      </c>
      <c r="I568" s="5">
        <v>582</v>
      </c>
    </row>
    <row r="569" spans="1:9" ht="20.100000000000001" customHeight="1" x14ac:dyDescent="0.25">
      <c r="A569" s="172"/>
      <c r="B569" s="183"/>
      <c r="C569" s="183"/>
      <c r="D569" s="50" t="s">
        <v>82</v>
      </c>
      <c r="E569" s="50"/>
      <c r="F569" s="55"/>
      <c r="G569" s="3" t="s">
        <v>5</v>
      </c>
      <c r="H569" s="3" t="s">
        <v>416</v>
      </c>
      <c r="I569" s="4" t="e">
        <f>(I567+I568)/N516*1000</f>
        <v>#DIV/0!</v>
      </c>
    </row>
    <row r="570" spans="1:9" ht="20.100000000000001" customHeight="1" x14ac:dyDescent="0.25">
      <c r="A570" s="172"/>
      <c r="B570" s="183"/>
      <c r="C570" s="183"/>
      <c r="D570" s="168" t="s">
        <v>84</v>
      </c>
      <c r="E570" s="231" t="s">
        <v>14</v>
      </c>
      <c r="F570" s="190"/>
      <c r="G570" s="3" t="s">
        <v>49</v>
      </c>
      <c r="H570" s="3" t="s">
        <v>416</v>
      </c>
      <c r="I570" s="5">
        <v>370</v>
      </c>
    </row>
    <row r="571" spans="1:9" ht="20.100000000000001" customHeight="1" x14ac:dyDescent="0.25">
      <c r="A571" s="172"/>
      <c r="B571" s="183"/>
      <c r="C571" s="183"/>
      <c r="D571" s="169"/>
      <c r="E571" s="231" t="s">
        <v>65</v>
      </c>
      <c r="F571" s="190"/>
      <c r="G571" s="3" t="s">
        <v>49</v>
      </c>
      <c r="H571" s="3" t="s">
        <v>416</v>
      </c>
      <c r="I571" s="5">
        <v>271</v>
      </c>
    </row>
    <row r="572" spans="1:9" ht="20.100000000000001" customHeight="1" x14ac:dyDescent="0.25">
      <c r="A572" s="172"/>
      <c r="B572" s="183"/>
      <c r="C572" s="217"/>
      <c r="D572" s="56" t="s">
        <v>88</v>
      </c>
      <c r="E572" s="56"/>
      <c r="F572" s="103"/>
      <c r="G572" s="3" t="s">
        <v>5</v>
      </c>
      <c r="H572" s="3" t="s">
        <v>416</v>
      </c>
      <c r="I572" s="4" t="e">
        <f>(I570+I571)/N516*1000</f>
        <v>#DIV/0!</v>
      </c>
    </row>
    <row r="573" spans="1:9" ht="20.100000000000001" customHeight="1" x14ac:dyDescent="0.25">
      <c r="A573" s="172"/>
      <c r="B573" s="183"/>
      <c r="C573" s="168" t="s">
        <v>90</v>
      </c>
      <c r="D573" s="144" t="s">
        <v>91</v>
      </c>
      <c r="E573" s="189"/>
      <c r="F573" s="190"/>
      <c r="G573" s="3" t="s">
        <v>49</v>
      </c>
      <c r="H573" s="3" t="s">
        <v>416</v>
      </c>
      <c r="I573" s="5">
        <f>I575+I576-I578-I579</f>
        <v>1193</v>
      </c>
    </row>
    <row r="574" spans="1:9" ht="20.100000000000001" customHeight="1" x14ac:dyDescent="0.25">
      <c r="A574" s="172"/>
      <c r="B574" s="183"/>
      <c r="C574" s="183"/>
      <c r="D574" s="98"/>
      <c r="E574" s="50" t="s">
        <v>77</v>
      </c>
      <c r="F574" s="18"/>
      <c r="G574" s="3" t="s">
        <v>5</v>
      </c>
      <c r="H574" s="3" t="s">
        <v>416</v>
      </c>
      <c r="I574" s="4" t="e">
        <f>I573/N516*1000</f>
        <v>#DIV/0!</v>
      </c>
    </row>
    <row r="575" spans="1:9" ht="20.100000000000001" customHeight="1" x14ac:dyDescent="0.25">
      <c r="A575" s="172"/>
      <c r="B575" s="183"/>
      <c r="C575" s="183"/>
      <c r="D575" s="168" t="s">
        <v>94</v>
      </c>
      <c r="E575" s="231" t="s">
        <v>14</v>
      </c>
      <c r="F575" s="190"/>
      <c r="G575" s="3" t="s">
        <v>49</v>
      </c>
      <c r="H575" s="3" t="s">
        <v>416</v>
      </c>
      <c r="I575" s="5">
        <v>3471</v>
      </c>
    </row>
    <row r="576" spans="1:9" ht="20.100000000000001" customHeight="1" x14ac:dyDescent="0.25">
      <c r="A576" s="172"/>
      <c r="B576" s="183"/>
      <c r="C576" s="183"/>
      <c r="D576" s="170"/>
      <c r="E576" s="231" t="s">
        <v>65</v>
      </c>
      <c r="F576" s="189"/>
      <c r="G576" s="3" t="s">
        <v>49</v>
      </c>
      <c r="H576" s="3" t="s">
        <v>416</v>
      </c>
      <c r="I576" s="5">
        <v>4257</v>
      </c>
    </row>
    <row r="577" spans="1:9" ht="20.100000000000001" customHeight="1" x14ac:dyDescent="0.25">
      <c r="A577" s="172"/>
      <c r="B577" s="183"/>
      <c r="C577" s="183"/>
      <c r="D577" s="56" t="s">
        <v>204</v>
      </c>
      <c r="E577" s="40"/>
      <c r="F577" s="18"/>
      <c r="G577" s="3" t="s">
        <v>5</v>
      </c>
      <c r="H577" s="3" t="s">
        <v>416</v>
      </c>
      <c r="I577" s="4" t="e">
        <f>(I575+I576)/N516*1000</f>
        <v>#DIV/0!</v>
      </c>
    </row>
    <row r="578" spans="1:9" ht="20.100000000000001" customHeight="1" x14ac:dyDescent="0.25">
      <c r="A578" s="172"/>
      <c r="B578" s="183"/>
      <c r="C578" s="183"/>
      <c r="D578" s="331" t="s">
        <v>68</v>
      </c>
      <c r="E578" s="50" t="s">
        <v>14</v>
      </c>
      <c r="F578" s="55"/>
      <c r="G578" s="3" t="s">
        <v>49</v>
      </c>
      <c r="H578" s="3" t="s">
        <v>416</v>
      </c>
      <c r="I578" s="5">
        <v>2982</v>
      </c>
    </row>
    <row r="579" spans="1:9" ht="20.100000000000001" customHeight="1" x14ac:dyDescent="0.25">
      <c r="A579" s="172"/>
      <c r="B579" s="183"/>
      <c r="C579" s="183"/>
      <c r="D579" s="332"/>
      <c r="E579" s="50" t="s">
        <v>65</v>
      </c>
      <c r="F579" s="55"/>
      <c r="G579" s="3" t="s">
        <v>49</v>
      </c>
      <c r="H579" s="3" t="s">
        <v>416</v>
      </c>
      <c r="I579" s="5">
        <v>3553</v>
      </c>
    </row>
    <row r="580" spans="1:9" ht="20.100000000000001" customHeight="1" x14ac:dyDescent="0.25">
      <c r="A580" s="172"/>
      <c r="B580" s="217"/>
      <c r="C580" s="217"/>
      <c r="D580" s="56" t="s">
        <v>71</v>
      </c>
      <c r="E580" s="40"/>
      <c r="F580" s="55"/>
      <c r="G580" s="3" t="s">
        <v>5</v>
      </c>
      <c r="H580" s="3" t="s">
        <v>416</v>
      </c>
      <c r="I580" s="4" t="e">
        <f>(I578+I579)/N516*1000</f>
        <v>#DIV/0!</v>
      </c>
    </row>
    <row r="581" spans="1:9" ht="20.100000000000001" customHeight="1" x14ac:dyDescent="0.25">
      <c r="A581" s="172"/>
      <c r="B581" s="168" t="s">
        <v>109</v>
      </c>
      <c r="C581" s="337" t="s">
        <v>73</v>
      </c>
      <c r="D581" s="338"/>
      <c r="E581" s="338"/>
      <c r="F581" s="339"/>
      <c r="G581" s="3" t="s">
        <v>49</v>
      </c>
      <c r="H581" s="3" t="s">
        <v>416</v>
      </c>
      <c r="I581" s="5">
        <f>I582+I590</f>
        <v>54</v>
      </c>
    </row>
    <row r="582" spans="1:9" ht="20.100000000000001" customHeight="1" x14ac:dyDescent="0.25">
      <c r="A582" s="172"/>
      <c r="B582" s="169"/>
      <c r="C582" s="168" t="s">
        <v>75</v>
      </c>
      <c r="D582" s="144" t="s">
        <v>76</v>
      </c>
      <c r="E582" s="189"/>
      <c r="F582" s="190"/>
      <c r="G582" s="3" t="s">
        <v>49</v>
      </c>
      <c r="H582" s="3" t="s">
        <v>416</v>
      </c>
      <c r="I582" s="5">
        <f>I584+I585-I587-I588</f>
        <v>178</v>
      </c>
    </row>
    <row r="583" spans="1:9" ht="20.100000000000001" customHeight="1" x14ac:dyDescent="0.25">
      <c r="A583" s="172"/>
      <c r="B583" s="169"/>
      <c r="C583" s="183"/>
      <c r="D583" s="34"/>
      <c r="E583" s="50" t="s">
        <v>77</v>
      </c>
      <c r="F583" s="18"/>
      <c r="G583" s="3" t="s">
        <v>5</v>
      </c>
      <c r="H583" s="3" t="s">
        <v>416</v>
      </c>
      <c r="I583" s="4" t="e">
        <f>I582/N517*1000</f>
        <v>#DIV/0!</v>
      </c>
    </row>
    <row r="584" spans="1:9" ht="20.100000000000001" customHeight="1" x14ac:dyDescent="0.25">
      <c r="A584" s="172"/>
      <c r="B584" s="169"/>
      <c r="C584" s="183"/>
      <c r="D584" s="168" t="s">
        <v>79</v>
      </c>
      <c r="E584" s="231" t="s">
        <v>14</v>
      </c>
      <c r="F584" s="190"/>
      <c r="G584" s="3" t="s">
        <v>49</v>
      </c>
      <c r="H584" s="3" t="s">
        <v>416</v>
      </c>
      <c r="I584" s="5">
        <v>476</v>
      </c>
    </row>
    <row r="585" spans="1:9" ht="20.100000000000001" customHeight="1" x14ac:dyDescent="0.25">
      <c r="A585" s="172"/>
      <c r="B585" s="169"/>
      <c r="C585" s="183"/>
      <c r="D585" s="169"/>
      <c r="E585" s="231" t="s">
        <v>65</v>
      </c>
      <c r="F585" s="190"/>
      <c r="G585" s="3" t="s">
        <v>49</v>
      </c>
      <c r="H585" s="3" t="s">
        <v>416</v>
      </c>
      <c r="I585" s="5">
        <v>422</v>
      </c>
    </row>
    <row r="586" spans="1:9" ht="20.100000000000001" customHeight="1" x14ac:dyDescent="0.25">
      <c r="A586" s="172"/>
      <c r="B586" s="169"/>
      <c r="C586" s="183"/>
      <c r="D586" s="50" t="s">
        <v>82</v>
      </c>
      <c r="E586" s="50"/>
      <c r="F586" s="55"/>
      <c r="G586" s="3" t="s">
        <v>5</v>
      </c>
      <c r="H586" s="3" t="s">
        <v>416</v>
      </c>
      <c r="I586" s="4" t="e">
        <f>(I584+I585)/N517*1000</f>
        <v>#DIV/0!</v>
      </c>
    </row>
    <row r="587" spans="1:9" ht="20.100000000000001" customHeight="1" x14ac:dyDescent="0.25">
      <c r="A587" s="172"/>
      <c r="B587" s="169"/>
      <c r="C587" s="183"/>
      <c r="D587" s="168" t="s">
        <v>84</v>
      </c>
      <c r="E587" s="231" t="s">
        <v>14</v>
      </c>
      <c r="F587" s="190"/>
      <c r="G587" s="3" t="s">
        <v>49</v>
      </c>
      <c r="H587" s="3" t="s">
        <v>416</v>
      </c>
      <c r="I587" s="5">
        <v>417</v>
      </c>
    </row>
    <row r="588" spans="1:9" ht="20.100000000000001" customHeight="1" x14ac:dyDescent="0.25">
      <c r="A588" s="172"/>
      <c r="B588" s="169"/>
      <c r="C588" s="183"/>
      <c r="D588" s="169"/>
      <c r="E588" s="231" t="s">
        <v>65</v>
      </c>
      <c r="F588" s="190"/>
      <c r="G588" s="3" t="s">
        <v>49</v>
      </c>
      <c r="H588" s="3" t="s">
        <v>416</v>
      </c>
      <c r="I588" s="5">
        <v>303</v>
      </c>
    </row>
    <row r="589" spans="1:9" ht="20.100000000000001" customHeight="1" x14ac:dyDescent="0.25">
      <c r="A589" s="172"/>
      <c r="B589" s="169"/>
      <c r="C589" s="217"/>
      <c r="D589" s="56" t="s">
        <v>88</v>
      </c>
      <c r="E589" s="56"/>
      <c r="F589" s="103"/>
      <c r="G589" s="3" t="s">
        <v>5</v>
      </c>
      <c r="H589" s="3" t="s">
        <v>416</v>
      </c>
      <c r="I589" s="4" t="e">
        <f>(I587+I588)/N517*1000</f>
        <v>#DIV/0!</v>
      </c>
    </row>
    <row r="590" spans="1:9" ht="20.100000000000001" customHeight="1" x14ac:dyDescent="0.25">
      <c r="A590" s="172"/>
      <c r="B590" s="169"/>
      <c r="C590" s="174" t="s">
        <v>67</v>
      </c>
      <c r="D590" s="144" t="s">
        <v>91</v>
      </c>
      <c r="E590" s="189"/>
      <c r="F590" s="190"/>
      <c r="G590" s="3" t="s">
        <v>49</v>
      </c>
      <c r="H590" s="3" t="s">
        <v>416</v>
      </c>
      <c r="I590" s="5">
        <f>I592+I593-I595-I596</f>
        <v>-124</v>
      </c>
    </row>
    <row r="591" spans="1:9" ht="20.100000000000001" customHeight="1" x14ac:dyDescent="0.25">
      <c r="A591" s="172"/>
      <c r="B591" s="169"/>
      <c r="C591" s="175"/>
      <c r="D591" s="98"/>
      <c r="E591" s="50" t="s">
        <v>77</v>
      </c>
      <c r="F591" s="18"/>
      <c r="G591" s="3" t="s">
        <v>5</v>
      </c>
      <c r="H591" s="3" t="s">
        <v>416</v>
      </c>
      <c r="I591" s="4" t="e">
        <f>I590/N517*1000</f>
        <v>#DIV/0!</v>
      </c>
    </row>
    <row r="592" spans="1:9" ht="20.100000000000001" customHeight="1" x14ac:dyDescent="0.25">
      <c r="A592" s="172"/>
      <c r="B592" s="169"/>
      <c r="C592" s="175"/>
      <c r="D592" s="156" t="s">
        <v>362</v>
      </c>
      <c r="E592" s="231" t="s">
        <v>14</v>
      </c>
      <c r="F592" s="190"/>
      <c r="G592" s="3" t="s">
        <v>49</v>
      </c>
      <c r="H592" s="3" t="s">
        <v>416</v>
      </c>
      <c r="I592" s="5">
        <v>3146</v>
      </c>
    </row>
    <row r="593" spans="1:9" ht="20.100000000000001" customHeight="1" x14ac:dyDescent="0.25">
      <c r="A593" s="172"/>
      <c r="B593" s="169"/>
      <c r="C593" s="175"/>
      <c r="D593" s="157"/>
      <c r="E593" s="231" t="s">
        <v>65</v>
      </c>
      <c r="F593" s="189"/>
      <c r="G593" s="3" t="s">
        <v>49</v>
      </c>
      <c r="H593" s="3" t="s">
        <v>416</v>
      </c>
      <c r="I593" s="5">
        <v>3890</v>
      </c>
    </row>
    <row r="594" spans="1:9" ht="20.100000000000001" customHeight="1" x14ac:dyDescent="0.25">
      <c r="A594" s="172"/>
      <c r="B594" s="169"/>
      <c r="C594" s="175"/>
      <c r="D594" s="56" t="s">
        <v>204</v>
      </c>
      <c r="E594" s="40"/>
      <c r="F594" s="18"/>
      <c r="G594" s="3" t="s">
        <v>5</v>
      </c>
      <c r="H594" s="3" t="s">
        <v>416</v>
      </c>
      <c r="I594" s="4" t="e">
        <f>(I592+I593)/N517*1000</f>
        <v>#DIV/0!</v>
      </c>
    </row>
    <row r="595" spans="1:9" ht="20.100000000000001" customHeight="1" x14ac:dyDescent="0.25">
      <c r="A595" s="172"/>
      <c r="B595" s="169"/>
      <c r="C595" s="175"/>
      <c r="D595" s="331" t="s">
        <v>68</v>
      </c>
      <c r="E595" s="50" t="s">
        <v>14</v>
      </c>
      <c r="F595" s="55"/>
      <c r="G595" s="3" t="s">
        <v>49</v>
      </c>
      <c r="H595" s="3" t="s">
        <v>416</v>
      </c>
      <c r="I595" s="5">
        <v>3275</v>
      </c>
    </row>
    <row r="596" spans="1:9" ht="20.100000000000001" customHeight="1" x14ac:dyDescent="0.25">
      <c r="A596" s="172"/>
      <c r="B596" s="169"/>
      <c r="C596" s="175"/>
      <c r="D596" s="332"/>
      <c r="E596" s="50" t="s">
        <v>65</v>
      </c>
      <c r="F596" s="55"/>
      <c r="G596" s="3" t="s">
        <v>49</v>
      </c>
      <c r="H596" s="3" t="s">
        <v>416</v>
      </c>
      <c r="I596" s="5">
        <v>3885</v>
      </c>
    </row>
    <row r="597" spans="1:9" ht="20.100000000000001" customHeight="1" x14ac:dyDescent="0.25">
      <c r="A597" s="173"/>
      <c r="B597" s="170"/>
      <c r="C597" s="176"/>
      <c r="D597" s="56" t="s">
        <v>71</v>
      </c>
      <c r="E597" s="40"/>
      <c r="F597" s="55"/>
      <c r="G597" s="3" t="s">
        <v>5</v>
      </c>
      <c r="H597" s="3" t="s">
        <v>416</v>
      </c>
      <c r="I597" s="4" t="e">
        <f>(I595+I596)/N517*1000</f>
        <v>#DIV/0!</v>
      </c>
    </row>
    <row r="598" spans="1:9" ht="20.100000000000001" customHeight="1" x14ac:dyDescent="0.25">
      <c r="A598" s="171" t="s">
        <v>66</v>
      </c>
      <c r="B598" s="168" t="s">
        <v>72</v>
      </c>
      <c r="C598" s="337" t="s">
        <v>73</v>
      </c>
      <c r="D598" s="338"/>
      <c r="E598" s="338"/>
      <c r="F598" s="339"/>
      <c r="G598" s="3" t="s">
        <v>49</v>
      </c>
      <c r="H598" s="3" t="s">
        <v>416</v>
      </c>
      <c r="I598" s="5">
        <f>I599+I607</f>
        <v>38</v>
      </c>
    </row>
    <row r="599" spans="1:9" ht="20.100000000000001" customHeight="1" x14ac:dyDescent="0.25">
      <c r="A599" s="172"/>
      <c r="B599" s="183"/>
      <c r="C599" s="168" t="s">
        <v>75</v>
      </c>
      <c r="D599" s="144" t="s">
        <v>76</v>
      </c>
      <c r="E599" s="189"/>
      <c r="F599" s="190"/>
      <c r="G599" s="3" t="s">
        <v>49</v>
      </c>
      <c r="H599" s="3" t="s">
        <v>416</v>
      </c>
      <c r="I599" s="5">
        <f>I601+I602-I604-I605</f>
        <v>166</v>
      </c>
    </row>
    <row r="600" spans="1:9" ht="20.100000000000001" customHeight="1" x14ac:dyDescent="0.25">
      <c r="A600" s="172"/>
      <c r="B600" s="183"/>
      <c r="C600" s="183"/>
      <c r="D600" s="34"/>
      <c r="E600" s="50" t="s">
        <v>77</v>
      </c>
      <c r="F600" s="18"/>
      <c r="G600" s="3" t="s">
        <v>5</v>
      </c>
      <c r="H600" s="3" t="s">
        <v>416</v>
      </c>
      <c r="I600" s="4" t="e">
        <f>I599/N518*1000</f>
        <v>#DIV/0!</v>
      </c>
    </row>
    <row r="601" spans="1:9" ht="20.100000000000001" customHeight="1" x14ac:dyDescent="0.25">
      <c r="A601" s="172"/>
      <c r="B601" s="183"/>
      <c r="C601" s="183"/>
      <c r="D601" s="168" t="s">
        <v>79</v>
      </c>
      <c r="E601" s="231" t="s">
        <v>14</v>
      </c>
      <c r="F601" s="190"/>
      <c r="G601" s="3" t="s">
        <v>49</v>
      </c>
      <c r="H601" s="3" t="s">
        <v>416</v>
      </c>
      <c r="I601" s="5">
        <v>606</v>
      </c>
    </row>
    <row r="602" spans="1:9" ht="20.100000000000001" customHeight="1" x14ac:dyDescent="0.25">
      <c r="A602" s="172"/>
      <c r="B602" s="183"/>
      <c r="C602" s="183"/>
      <c r="D602" s="169"/>
      <c r="E602" s="231" t="s">
        <v>65</v>
      </c>
      <c r="F602" s="190"/>
      <c r="G602" s="3" t="s">
        <v>49</v>
      </c>
      <c r="H602" s="3" t="s">
        <v>416</v>
      </c>
      <c r="I602" s="5">
        <v>560</v>
      </c>
    </row>
    <row r="603" spans="1:9" ht="20.100000000000001" customHeight="1" x14ac:dyDescent="0.25">
      <c r="A603" s="172"/>
      <c r="B603" s="183"/>
      <c r="C603" s="183"/>
      <c r="D603" s="50" t="s">
        <v>82</v>
      </c>
      <c r="E603" s="50"/>
      <c r="F603" s="55"/>
      <c r="G603" s="3" t="s">
        <v>5</v>
      </c>
      <c r="H603" s="3" t="s">
        <v>416</v>
      </c>
      <c r="I603" s="4" t="e">
        <f>(I601+I602)/N518*1000</f>
        <v>#DIV/0!</v>
      </c>
    </row>
    <row r="604" spans="1:9" ht="20.100000000000001" customHeight="1" x14ac:dyDescent="0.25">
      <c r="A604" s="172"/>
      <c r="B604" s="183"/>
      <c r="C604" s="183"/>
      <c r="D604" s="168" t="s">
        <v>84</v>
      </c>
      <c r="E604" s="231" t="s">
        <v>14</v>
      </c>
      <c r="F604" s="190"/>
      <c r="G604" s="3" t="s">
        <v>49</v>
      </c>
      <c r="H604" s="3" t="s">
        <v>416</v>
      </c>
      <c r="I604" s="5">
        <v>581</v>
      </c>
    </row>
    <row r="605" spans="1:9" ht="20.100000000000001" customHeight="1" x14ac:dyDescent="0.25">
      <c r="A605" s="172"/>
      <c r="B605" s="183"/>
      <c r="C605" s="183"/>
      <c r="D605" s="169"/>
      <c r="E605" s="231" t="s">
        <v>65</v>
      </c>
      <c r="F605" s="190"/>
      <c r="G605" s="3" t="s">
        <v>49</v>
      </c>
      <c r="H605" s="3" t="s">
        <v>416</v>
      </c>
      <c r="I605" s="5">
        <v>419</v>
      </c>
    </row>
    <row r="606" spans="1:9" ht="20.100000000000001" customHeight="1" x14ac:dyDescent="0.25">
      <c r="A606" s="172"/>
      <c r="B606" s="183"/>
      <c r="C606" s="217"/>
      <c r="D606" s="56" t="s">
        <v>88</v>
      </c>
      <c r="E606" s="56"/>
      <c r="F606" s="103"/>
      <c r="G606" s="3" t="s">
        <v>5</v>
      </c>
      <c r="H606" s="3" t="s">
        <v>416</v>
      </c>
      <c r="I606" s="4" t="e">
        <f>(I604+I605)/N518*1000</f>
        <v>#DIV/0!</v>
      </c>
    </row>
    <row r="607" spans="1:9" ht="20.100000000000001" customHeight="1" x14ac:dyDescent="0.25">
      <c r="A607" s="172"/>
      <c r="B607" s="183"/>
      <c r="C607" s="168" t="s">
        <v>90</v>
      </c>
      <c r="D607" s="144" t="s">
        <v>91</v>
      </c>
      <c r="E607" s="189"/>
      <c r="F607" s="190"/>
      <c r="G607" s="3" t="s">
        <v>49</v>
      </c>
      <c r="H607" s="3" t="s">
        <v>416</v>
      </c>
      <c r="I607" s="5">
        <f>I609+I610-I612-I613</f>
        <v>-128</v>
      </c>
    </row>
    <row r="608" spans="1:9" ht="20.100000000000001" customHeight="1" x14ac:dyDescent="0.25">
      <c r="A608" s="172"/>
      <c r="B608" s="183"/>
      <c r="C608" s="183"/>
      <c r="D608" s="98"/>
      <c r="E608" s="50" t="s">
        <v>77</v>
      </c>
      <c r="F608" s="18"/>
      <c r="G608" s="3" t="s">
        <v>5</v>
      </c>
      <c r="H608" s="3" t="s">
        <v>416</v>
      </c>
      <c r="I608" s="4" t="e">
        <f>I607/N518*1000</f>
        <v>#DIV/0!</v>
      </c>
    </row>
    <row r="609" spans="1:9" ht="20.100000000000001" customHeight="1" x14ac:dyDescent="0.25">
      <c r="A609" s="172"/>
      <c r="B609" s="183"/>
      <c r="C609" s="183"/>
      <c r="D609" s="168" t="s">
        <v>94</v>
      </c>
      <c r="E609" s="231" t="s">
        <v>14</v>
      </c>
      <c r="F609" s="190"/>
      <c r="G609" s="3" t="s">
        <v>49</v>
      </c>
      <c r="H609" s="3" t="s">
        <v>416</v>
      </c>
      <c r="I609" s="5">
        <v>3754</v>
      </c>
    </row>
    <row r="610" spans="1:9" ht="20.100000000000001" customHeight="1" x14ac:dyDescent="0.25">
      <c r="A610" s="172"/>
      <c r="B610" s="183"/>
      <c r="C610" s="183"/>
      <c r="D610" s="170"/>
      <c r="E610" s="231" t="s">
        <v>65</v>
      </c>
      <c r="F610" s="189"/>
      <c r="G610" s="3" t="s">
        <v>49</v>
      </c>
      <c r="H610" s="3" t="s">
        <v>416</v>
      </c>
      <c r="I610" s="5">
        <v>4614</v>
      </c>
    </row>
    <row r="611" spans="1:9" ht="20.100000000000001" customHeight="1" x14ac:dyDescent="0.25">
      <c r="A611" s="172"/>
      <c r="B611" s="183"/>
      <c r="C611" s="183"/>
      <c r="D611" s="56" t="s">
        <v>204</v>
      </c>
      <c r="E611" s="40"/>
      <c r="F611" s="18"/>
      <c r="G611" s="3" t="s">
        <v>5</v>
      </c>
      <c r="H611" s="3" t="s">
        <v>416</v>
      </c>
      <c r="I611" s="4" t="e">
        <f>(I609+I610)/N518*1000</f>
        <v>#DIV/0!</v>
      </c>
    </row>
    <row r="612" spans="1:9" ht="20.100000000000001" customHeight="1" x14ac:dyDescent="0.25">
      <c r="A612" s="172"/>
      <c r="B612" s="183"/>
      <c r="C612" s="183"/>
      <c r="D612" s="331" t="s">
        <v>68</v>
      </c>
      <c r="E612" s="50" t="s">
        <v>14</v>
      </c>
      <c r="F612" s="55"/>
      <c r="G612" s="3" t="s">
        <v>49</v>
      </c>
      <c r="H612" s="3" t="s">
        <v>416</v>
      </c>
      <c r="I612" s="5">
        <v>3827</v>
      </c>
    </row>
    <row r="613" spans="1:9" ht="20.100000000000001" customHeight="1" x14ac:dyDescent="0.25">
      <c r="A613" s="172"/>
      <c r="B613" s="183"/>
      <c r="C613" s="183"/>
      <c r="D613" s="332"/>
      <c r="E613" s="50" t="s">
        <v>65</v>
      </c>
      <c r="F613" s="55"/>
      <c r="G613" s="3" t="s">
        <v>49</v>
      </c>
      <c r="H613" s="3" t="s">
        <v>416</v>
      </c>
      <c r="I613" s="5">
        <v>4669</v>
      </c>
    </row>
    <row r="614" spans="1:9" ht="20.100000000000001" customHeight="1" x14ac:dyDescent="0.25">
      <c r="A614" s="172"/>
      <c r="B614" s="217"/>
      <c r="C614" s="217"/>
      <c r="D614" s="56" t="s">
        <v>71</v>
      </c>
      <c r="E614" s="40"/>
      <c r="F614" s="55"/>
      <c r="G614" s="3" t="s">
        <v>5</v>
      </c>
      <c r="H614" s="3" t="s">
        <v>416</v>
      </c>
      <c r="I614" s="4" t="e">
        <f>(I612+I613)/N518*1000</f>
        <v>#DIV/0!</v>
      </c>
    </row>
    <row r="615" spans="1:9" ht="20.100000000000001" customHeight="1" x14ac:dyDescent="0.25">
      <c r="A615" s="172"/>
      <c r="B615" s="168" t="s">
        <v>52</v>
      </c>
      <c r="C615" s="337" t="s">
        <v>73</v>
      </c>
      <c r="D615" s="338"/>
      <c r="E615" s="338"/>
      <c r="F615" s="339"/>
      <c r="G615" s="3" t="s">
        <v>49</v>
      </c>
      <c r="H615" s="3" t="s">
        <v>416</v>
      </c>
      <c r="I615" s="5">
        <f>I616+I624</f>
        <v>2816</v>
      </c>
    </row>
    <row r="616" spans="1:9" ht="20.100000000000001" customHeight="1" x14ac:dyDescent="0.25">
      <c r="A616" s="172"/>
      <c r="B616" s="169"/>
      <c r="C616" s="168" t="s">
        <v>75</v>
      </c>
      <c r="D616" s="144" t="s">
        <v>76</v>
      </c>
      <c r="E616" s="189"/>
      <c r="F616" s="190"/>
      <c r="G616" s="3" t="s">
        <v>49</v>
      </c>
      <c r="H616" s="3" t="s">
        <v>416</v>
      </c>
      <c r="I616" s="5">
        <f>I618+I619-I621-I622</f>
        <v>932</v>
      </c>
    </row>
    <row r="617" spans="1:9" ht="20.100000000000001" customHeight="1" x14ac:dyDescent="0.25">
      <c r="A617" s="172"/>
      <c r="B617" s="169"/>
      <c r="C617" s="183"/>
      <c r="D617" s="34"/>
      <c r="E617" s="50" t="s">
        <v>77</v>
      </c>
      <c r="F617" s="18"/>
      <c r="G617" s="3" t="s">
        <v>5</v>
      </c>
      <c r="H617" s="3" t="s">
        <v>416</v>
      </c>
      <c r="I617" s="4" t="e">
        <f>I616/N519*1000</f>
        <v>#DIV/0!</v>
      </c>
    </row>
    <row r="618" spans="1:9" ht="20.100000000000001" customHeight="1" x14ac:dyDescent="0.25">
      <c r="A618" s="172"/>
      <c r="B618" s="169"/>
      <c r="C618" s="183"/>
      <c r="D618" s="168" t="s">
        <v>79</v>
      </c>
      <c r="E618" s="231" t="s">
        <v>14</v>
      </c>
      <c r="F618" s="190"/>
      <c r="G618" s="3" t="s">
        <v>49</v>
      </c>
      <c r="H618" s="3" t="s">
        <v>416</v>
      </c>
      <c r="I618" s="5">
        <v>1084</v>
      </c>
    </row>
    <row r="619" spans="1:9" ht="20.100000000000001" customHeight="1" x14ac:dyDescent="0.25">
      <c r="A619" s="172"/>
      <c r="B619" s="169"/>
      <c r="C619" s="183"/>
      <c r="D619" s="169"/>
      <c r="E619" s="231" t="s">
        <v>65</v>
      </c>
      <c r="F619" s="190"/>
      <c r="G619" s="3" t="s">
        <v>49</v>
      </c>
      <c r="H619" s="3" t="s">
        <v>416</v>
      </c>
      <c r="I619" s="5">
        <v>929</v>
      </c>
    </row>
    <row r="620" spans="1:9" ht="20.100000000000001" customHeight="1" x14ac:dyDescent="0.25">
      <c r="A620" s="172"/>
      <c r="B620" s="169"/>
      <c r="C620" s="183"/>
      <c r="D620" s="50" t="s">
        <v>82</v>
      </c>
      <c r="E620" s="50"/>
      <c r="F620" s="55"/>
      <c r="G620" s="3" t="s">
        <v>5</v>
      </c>
      <c r="H620" s="3" t="s">
        <v>416</v>
      </c>
      <c r="I620" s="4" t="e">
        <f>(I618+I619)/N519*1000</f>
        <v>#DIV/0!</v>
      </c>
    </row>
    <row r="621" spans="1:9" ht="20.100000000000001" customHeight="1" x14ac:dyDescent="0.25">
      <c r="A621" s="172"/>
      <c r="B621" s="169"/>
      <c r="C621" s="183"/>
      <c r="D621" s="168" t="s">
        <v>84</v>
      </c>
      <c r="E621" s="231" t="s">
        <v>14</v>
      </c>
      <c r="F621" s="190"/>
      <c r="G621" s="3" t="s">
        <v>49</v>
      </c>
      <c r="H621" s="3" t="s">
        <v>416</v>
      </c>
      <c r="I621" s="5">
        <v>657</v>
      </c>
    </row>
    <row r="622" spans="1:9" ht="20.100000000000001" customHeight="1" x14ac:dyDescent="0.25">
      <c r="A622" s="172"/>
      <c r="B622" s="169"/>
      <c r="C622" s="183"/>
      <c r="D622" s="169"/>
      <c r="E622" s="231" t="s">
        <v>65</v>
      </c>
      <c r="F622" s="190"/>
      <c r="G622" s="3" t="s">
        <v>49</v>
      </c>
      <c r="H622" s="3" t="s">
        <v>416</v>
      </c>
      <c r="I622" s="5">
        <v>424</v>
      </c>
    </row>
    <row r="623" spans="1:9" ht="20.100000000000001" customHeight="1" x14ac:dyDescent="0.25">
      <c r="A623" s="172"/>
      <c r="B623" s="169"/>
      <c r="C623" s="217"/>
      <c r="D623" s="56" t="s">
        <v>88</v>
      </c>
      <c r="E623" s="56"/>
      <c r="F623" s="103"/>
      <c r="G623" s="3" t="s">
        <v>5</v>
      </c>
      <c r="H623" s="3" t="s">
        <v>416</v>
      </c>
      <c r="I623" s="4" t="e">
        <f>(I621+I622)/N519*1000</f>
        <v>#DIV/0!</v>
      </c>
    </row>
    <row r="624" spans="1:9" ht="20.100000000000001" customHeight="1" x14ac:dyDescent="0.25">
      <c r="A624" s="172"/>
      <c r="B624" s="169"/>
      <c r="C624" s="174" t="s">
        <v>67</v>
      </c>
      <c r="D624" s="144" t="s">
        <v>91</v>
      </c>
      <c r="E624" s="189"/>
      <c r="F624" s="190"/>
      <c r="G624" s="3" t="s">
        <v>49</v>
      </c>
      <c r="H624" s="3" t="s">
        <v>416</v>
      </c>
      <c r="I624" s="5">
        <f>I626+I627-I629-I630</f>
        <v>1884</v>
      </c>
    </row>
    <row r="625" spans="1:9" ht="20.100000000000001" customHeight="1" x14ac:dyDescent="0.25">
      <c r="A625" s="172"/>
      <c r="B625" s="169"/>
      <c r="C625" s="175"/>
      <c r="D625" s="98"/>
      <c r="E625" s="50" t="s">
        <v>77</v>
      </c>
      <c r="F625" s="18"/>
      <c r="G625" s="3" t="s">
        <v>5</v>
      </c>
      <c r="H625" s="3" t="s">
        <v>416</v>
      </c>
      <c r="I625" s="4" t="e">
        <f>I624/N519*1000</f>
        <v>#DIV/0!</v>
      </c>
    </row>
    <row r="626" spans="1:9" ht="20.100000000000001" customHeight="1" x14ac:dyDescent="0.25">
      <c r="A626" s="172"/>
      <c r="B626" s="169"/>
      <c r="C626" s="175"/>
      <c r="D626" s="168" t="s">
        <v>94</v>
      </c>
      <c r="E626" s="231" t="s">
        <v>14</v>
      </c>
      <c r="F626" s="190"/>
      <c r="G626" s="3" t="s">
        <v>49</v>
      </c>
      <c r="H626" s="3" t="s">
        <v>416</v>
      </c>
      <c r="I626" s="5">
        <v>6042</v>
      </c>
    </row>
    <row r="627" spans="1:9" ht="20.100000000000001" customHeight="1" x14ac:dyDescent="0.25">
      <c r="A627" s="172"/>
      <c r="B627" s="169"/>
      <c r="C627" s="175"/>
      <c r="D627" s="170"/>
      <c r="E627" s="231" t="s">
        <v>65</v>
      </c>
      <c r="F627" s="189"/>
      <c r="G627" s="3" t="s">
        <v>49</v>
      </c>
      <c r="H627" s="3" t="s">
        <v>416</v>
      </c>
      <c r="I627" s="5">
        <v>7388</v>
      </c>
    </row>
    <row r="628" spans="1:9" ht="20.100000000000001" customHeight="1" x14ac:dyDescent="0.25">
      <c r="A628" s="172"/>
      <c r="B628" s="169"/>
      <c r="C628" s="175"/>
      <c r="D628" s="56" t="s">
        <v>204</v>
      </c>
      <c r="E628" s="40"/>
      <c r="F628" s="18"/>
      <c r="G628" s="3" t="s">
        <v>5</v>
      </c>
      <c r="H628" s="3" t="s">
        <v>416</v>
      </c>
      <c r="I628" s="4" t="e">
        <f>(I626+I627)/N519*1000</f>
        <v>#DIV/0!</v>
      </c>
    </row>
    <row r="629" spans="1:9" ht="20.100000000000001" customHeight="1" x14ac:dyDescent="0.25">
      <c r="A629" s="172"/>
      <c r="B629" s="169"/>
      <c r="C629" s="175"/>
      <c r="D629" s="331" t="s">
        <v>68</v>
      </c>
      <c r="E629" s="50" t="s">
        <v>14</v>
      </c>
      <c r="F629" s="55"/>
      <c r="G629" s="3" t="s">
        <v>49</v>
      </c>
      <c r="H629" s="3" t="s">
        <v>416</v>
      </c>
      <c r="I629" s="5">
        <v>5230</v>
      </c>
    </row>
    <row r="630" spans="1:9" ht="20.100000000000001" customHeight="1" x14ac:dyDescent="0.25">
      <c r="A630" s="172"/>
      <c r="B630" s="169"/>
      <c r="C630" s="175"/>
      <c r="D630" s="332"/>
      <c r="E630" s="50" t="s">
        <v>65</v>
      </c>
      <c r="F630" s="55"/>
      <c r="G630" s="3" t="s">
        <v>49</v>
      </c>
      <c r="H630" s="3" t="s">
        <v>416</v>
      </c>
      <c r="I630" s="5">
        <v>6316</v>
      </c>
    </row>
    <row r="631" spans="1:9" ht="20.100000000000001" customHeight="1" x14ac:dyDescent="0.25">
      <c r="A631" s="172"/>
      <c r="B631" s="170"/>
      <c r="C631" s="176"/>
      <c r="D631" s="56" t="s">
        <v>71</v>
      </c>
      <c r="E631" s="40"/>
      <c r="F631" s="55"/>
      <c r="G631" s="3" t="s">
        <v>5</v>
      </c>
      <c r="H631" s="3" t="s">
        <v>416</v>
      </c>
      <c r="I631" s="4" t="e">
        <f>(I629+I630)/N519*1000</f>
        <v>#DIV/0!</v>
      </c>
    </row>
    <row r="632" spans="1:9" ht="20.100000000000001" customHeight="1" x14ac:dyDescent="0.25">
      <c r="A632" s="173"/>
      <c r="B632" s="168" t="s">
        <v>74</v>
      </c>
      <c r="C632" s="337" t="s">
        <v>73</v>
      </c>
      <c r="D632" s="338"/>
      <c r="E632" s="338"/>
      <c r="F632" s="339"/>
      <c r="G632" s="3" t="s">
        <v>49</v>
      </c>
      <c r="H632" s="3" t="s">
        <v>416</v>
      </c>
      <c r="I632" s="5">
        <f>I633+I641</f>
        <v>2110</v>
      </c>
    </row>
    <row r="633" spans="1:9" ht="20.100000000000001" customHeight="1" x14ac:dyDescent="0.25">
      <c r="A633" s="171" t="s">
        <v>66</v>
      </c>
      <c r="B633" s="169"/>
      <c r="C633" s="168" t="s">
        <v>75</v>
      </c>
      <c r="D633" s="144" t="s">
        <v>76</v>
      </c>
      <c r="E633" s="189"/>
      <c r="F633" s="190"/>
      <c r="G633" s="3" t="s">
        <v>49</v>
      </c>
      <c r="H633" s="3" t="s">
        <v>416</v>
      </c>
      <c r="I633" s="5">
        <f>I635+I636-I638-I639</f>
        <v>814</v>
      </c>
    </row>
    <row r="634" spans="1:9" ht="20.100000000000001" customHeight="1" x14ac:dyDescent="0.25">
      <c r="A634" s="172"/>
      <c r="B634" s="169"/>
      <c r="C634" s="183"/>
      <c r="D634" s="34"/>
      <c r="E634" s="50" t="s">
        <v>77</v>
      </c>
      <c r="F634" s="18"/>
      <c r="G634" s="3" t="s">
        <v>5</v>
      </c>
      <c r="H634" s="3" t="s">
        <v>416</v>
      </c>
      <c r="I634" s="4" t="e">
        <f>I633/N520*1000</f>
        <v>#DIV/0!</v>
      </c>
    </row>
    <row r="635" spans="1:9" ht="20.100000000000001" customHeight="1" x14ac:dyDescent="0.25">
      <c r="A635" s="172"/>
      <c r="B635" s="169"/>
      <c r="C635" s="183"/>
      <c r="D635" s="168" t="s">
        <v>79</v>
      </c>
      <c r="E635" s="231" t="s">
        <v>14</v>
      </c>
      <c r="F635" s="190"/>
      <c r="G635" s="3" t="s">
        <v>49</v>
      </c>
      <c r="H635" s="3" t="s">
        <v>416</v>
      </c>
      <c r="I635" s="5">
        <v>788</v>
      </c>
    </row>
    <row r="636" spans="1:9" ht="20.100000000000001" customHeight="1" x14ac:dyDescent="0.25">
      <c r="A636" s="172"/>
      <c r="B636" s="169"/>
      <c r="C636" s="183"/>
      <c r="D636" s="169"/>
      <c r="E636" s="231" t="s">
        <v>65</v>
      </c>
      <c r="F636" s="190"/>
      <c r="G636" s="3" t="s">
        <v>49</v>
      </c>
      <c r="H636" s="3" t="s">
        <v>416</v>
      </c>
      <c r="I636" s="5">
        <v>704</v>
      </c>
    </row>
    <row r="637" spans="1:9" ht="20.100000000000001" customHeight="1" x14ac:dyDescent="0.25">
      <c r="A637" s="172"/>
      <c r="B637" s="169"/>
      <c r="C637" s="183"/>
      <c r="D637" s="50" t="s">
        <v>82</v>
      </c>
      <c r="E637" s="50"/>
      <c r="F637" s="55"/>
      <c r="G637" s="3" t="s">
        <v>5</v>
      </c>
      <c r="H637" s="3" t="s">
        <v>416</v>
      </c>
      <c r="I637" s="4" t="e">
        <f>(I635+I636)/N520*1000</f>
        <v>#DIV/0!</v>
      </c>
    </row>
    <row r="638" spans="1:9" ht="20.100000000000001" customHeight="1" x14ac:dyDescent="0.25">
      <c r="A638" s="172"/>
      <c r="B638" s="169"/>
      <c r="C638" s="183"/>
      <c r="D638" s="168" t="s">
        <v>84</v>
      </c>
      <c r="E638" s="231" t="s">
        <v>14</v>
      </c>
      <c r="F638" s="190"/>
      <c r="G638" s="3" t="s">
        <v>49</v>
      </c>
      <c r="H638" s="3" t="s">
        <v>416</v>
      </c>
      <c r="I638" s="5">
        <v>393</v>
      </c>
    </row>
    <row r="639" spans="1:9" ht="20.100000000000001" customHeight="1" x14ac:dyDescent="0.25">
      <c r="A639" s="172"/>
      <c r="B639" s="169"/>
      <c r="C639" s="183"/>
      <c r="D639" s="169"/>
      <c r="E639" s="231" t="s">
        <v>65</v>
      </c>
      <c r="F639" s="190"/>
      <c r="G639" s="3" t="s">
        <v>49</v>
      </c>
      <c r="H639" s="3" t="s">
        <v>416</v>
      </c>
      <c r="I639" s="5">
        <v>285</v>
      </c>
    </row>
    <row r="640" spans="1:9" ht="20.100000000000001" customHeight="1" x14ac:dyDescent="0.25">
      <c r="A640" s="172"/>
      <c r="B640" s="169"/>
      <c r="C640" s="217"/>
      <c r="D640" s="56" t="s">
        <v>88</v>
      </c>
      <c r="E640" s="56"/>
      <c r="F640" s="103"/>
      <c r="G640" s="3" t="s">
        <v>5</v>
      </c>
      <c r="H640" s="3" t="s">
        <v>416</v>
      </c>
      <c r="I640" s="4" t="e">
        <f>(I638+I639)/N520*1000</f>
        <v>#DIV/0!</v>
      </c>
    </row>
    <row r="641" spans="1:9" ht="20.100000000000001" customHeight="1" x14ac:dyDescent="0.25">
      <c r="A641" s="172"/>
      <c r="B641" s="169"/>
      <c r="C641" s="168" t="s">
        <v>90</v>
      </c>
      <c r="D641" s="144" t="s">
        <v>91</v>
      </c>
      <c r="E641" s="189"/>
      <c r="F641" s="190"/>
      <c r="G641" s="3" t="s">
        <v>49</v>
      </c>
      <c r="H641" s="3" t="s">
        <v>416</v>
      </c>
      <c r="I641" s="5">
        <f>I643+I644-I646-I647</f>
        <v>1296</v>
      </c>
    </row>
    <row r="642" spans="1:9" ht="20.100000000000001" customHeight="1" x14ac:dyDescent="0.25">
      <c r="A642" s="172"/>
      <c r="B642" s="169"/>
      <c r="C642" s="183"/>
      <c r="D642" s="98"/>
      <c r="E642" s="50" t="s">
        <v>77</v>
      </c>
      <c r="F642" s="18"/>
      <c r="G642" s="3" t="s">
        <v>5</v>
      </c>
      <c r="H642" s="3" t="s">
        <v>416</v>
      </c>
      <c r="I642" s="4" t="e">
        <f>I641/N520*1000</f>
        <v>#DIV/0!</v>
      </c>
    </row>
    <row r="643" spans="1:9" ht="20.100000000000001" customHeight="1" x14ac:dyDescent="0.25">
      <c r="A643" s="172"/>
      <c r="B643" s="169"/>
      <c r="C643" s="183"/>
      <c r="D643" s="168" t="s">
        <v>94</v>
      </c>
      <c r="E643" s="231" t="s">
        <v>14</v>
      </c>
      <c r="F643" s="190"/>
      <c r="G643" s="3" t="s">
        <v>49</v>
      </c>
      <c r="H643" s="3" t="s">
        <v>416</v>
      </c>
      <c r="I643" s="5">
        <v>4285</v>
      </c>
    </row>
    <row r="644" spans="1:9" ht="20.100000000000001" customHeight="1" x14ac:dyDescent="0.25">
      <c r="A644" s="172"/>
      <c r="B644" s="169"/>
      <c r="C644" s="183"/>
      <c r="D644" s="170"/>
      <c r="E644" s="231" t="s">
        <v>65</v>
      </c>
      <c r="F644" s="189"/>
      <c r="G644" s="3" t="s">
        <v>49</v>
      </c>
      <c r="H644" s="3" t="s">
        <v>416</v>
      </c>
      <c r="I644" s="5">
        <v>5099</v>
      </c>
    </row>
    <row r="645" spans="1:9" ht="20.100000000000001" customHeight="1" x14ac:dyDescent="0.25">
      <c r="A645" s="172"/>
      <c r="B645" s="169"/>
      <c r="C645" s="183"/>
      <c r="D645" s="56" t="s">
        <v>204</v>
      </c>
      <c r="E645" s="40"/>
      <c r="F645" s="18"/>
      <c r="G645" s="3" t="s">
        <v>5</v>
      </c>
      <c r="H645" s="3" t="s">
        <v>416</v>
      </c>
      <c r="I645" s="4" t="e">
        <f>(I643+I644)/N520*1000</f>
        <v>#DIV/0!</v>
      </c>
    </row>
    <row r="646" spans="1:9" ht="20.100000000000001" customHeight="1" x14ac:dyDescent="0.25">
      <c r="A646" s="172"/>
      <c r="B646" s="169"/>
      <c r="C646" s="183"/>
      <c r="D646" s="331" t="s">
        <v>68</v>
      </c>
      <c r="E646" s="50" t="s">
        <v>14</v>
      </c>
      <c r="F646" s="55"/>
      <c r="G646" s="3" t="s">
        <v>49</v>
      </c>
      <c r="H646" s="3" t="s">
        <v>416</v>
      </c>
      <c r="I646" s="5">
        <v>3722</v>
      </c>
    </row>
    <row r="647" spans="1:9" ht="20.100000000000001" customHeight="1" x14ac:dyDescent="0.25">
      <c r="A647" s="172"/>
      <c r="B647" s="169"/>
      <c r="C647" s="183"/>
      <c r="D647" s="332"/>
      <c r="E647" s="50" t="s">
        <v>65</v>
      </c>
      <c r="F647" s="55"/>
      <c r="G647" s="3" t="s">
        <v>49</v>
      </c>
      <c r="H647" s="3" t="s">
        <v>416</v>
      </c>
      <c r="I647" s="5">
        <v>4366</v>
      </c>
    </row>
    <row r="648" spans="1:9" ht="20.100000000000001" customHeight="1" x14ac:dyDescent="0.25">
      <c r="A648" s="172"/>
      <c r="B648" s="170"/>
      <c r="C648" s="217"/>
      <c r="D648" s="56" t="s">
        <v>71</v>
      </c>
      <c r="E648" s="40"/>
      <c r="F648" s="55"/>
      <c r="G648" s="3" t="s">
        <v>5</v>
      </c>
      <c r="H648" s="3" t="s">
        <v>416</v>
      </c>
      <c r="I648" s="4" t="e">
        <f>(I646+I647)/N520*1000</f>
        <v>#DIV/0!</v>
      </c>
    </row>
    <row r="649" spans="1:9" ht="20.100000000000001" customHeight="1" x14ac:dyDescent="0.25">
      <c r="A649" s="172"/>
      <c r="B649" s="168" t="s">
        <v>132</v>
      </c>
      <c r="C649" s="337" t="s">
        <v>73</v>
      </c>
      <c r="D649" s="338"/>
      <c r="E649" s="338"/>
      <c r="F649" s="339"/>
      <c r="G649" s="3" t="s">
        <v>49</v>
      </c>
      <c r="H649" s="3" t="s">
        <v>416</v>
      </c>
      <c r="I649" s="5">
        <f>I650+I658</f>
        <v>5388</v>
      </c>
    </row>
    <row r="650" spans="1:9" ht="20.100000000000001" customHeight="1" x14ac:dyDescent="0.25">
      <c r="A650" s="172"/>
      <c r="B650" s="169"/>
      <c r="C650" s="168" t="s">
        <v>75</v>
      </c>
      <c r="D650" s="144" t="s">
        <v>76</v>
      </c>
      <c r="E650" s="189"/>
      <c r="F650" s="190"/>
      <c r="G650" s="3" t="s">
        <v>49</v>
      </c>
      <c r="H650" s="3" t="s">
        <v>416</v>
      </c>
      <c r="I650" s="5">
        <f>I652+I653-I655-I656</f>
        <v>1163</v>
      </c>
    </row>
    <row r="651" spans="1:9" ht="20.100000000000001" customHeight="1" x14ac:dyDescent="0.25">
      <c r="A651" s="172"/>
      <c r="B651" s="169"/>
      <c r="C651" s="183"/>
      <c r="D651" s="34"/>
      <c r="E651" s="50" t="s">
        <v>77</v>
      </c>
      <c r="F651" s="18"/>
      <c r="G651" s="3" t="s">
        <v>5</v>
      </c>
      <c r="H651" s="3" t="s">
        <v>416</v>
      </c>
      <c r="I651" s="4" t="e">
        <f>I650/N521*1000</f>
        <v>#DIV/0!</v>
      </c>
    </row>
    <row r="652" spans="1:9" ht="20.100000000000001" customHeight="1" x14ac:dyDescent="0.25">
      <c r="A652" s="172"/>
      <c r="B652" s="169"/>
      <c r="C652" s="183"/>
      <c r="D652" s="168" t="s">
        <v>79</v>
      </c>
      <c r="E652" s="231" t="s">
        <v>14</v>
      </c>
      <c r="F652" s="190"/>
      <c r="G652" s="3" t="s">
        <v>49</v>
      </c>
      <c r="H652" s="3" t="s">
        <v>416</v>
      </c>
      <c r="I652" s="5">
        <v>1351</v>
      </c>
    </row>
    <row r="653" spans="1:9" ht="20.100000000000001" customHeight="1" x14ac:dyDescent="0.25">
      <c r="A653" s="172"/>
      <c r="B653" s="169"/>
      <c r="C653" s="183"/>
      <c r="D653" s="169"/>
      <c r="E653" s="231" t="s">
        <v>65</v>
      </c>
      <c r="F653" s="190"/>
      <c r="G653" s="3" t="s">
        <v>49</v>
      </c>
      <c r="H653" s="3" t="s">
        <v>416</v>
      </c>
      <c r="I653" s="5">
        <v>1226</v>
      </c>
    </row>
    <row r="654" spans="1:9" ht="20.100000000000001" customHeight="1" x14ac:dyDescent="0.25">
      <c r="A654" s="172"/>
      <c r="B654" s="169"/>
      <c r="C654" s="183"/>
      <c r="D654" s="50" t="s">
        <v>82</v>
      </c>
      <c r="E654" s="50"/>
      <c r="F654" s="55"/>
      <c r="G654" s="3" t="s">
        <v>5</v>
      </c>
      <c r="H654" s="3" t="s">
        <v>416</v>
      </c>
      <c r="I654" s="4" t="e">
        <f>(I652+I653)/N521*1000</f>
        <v>#DIV/0!</v>
      </c>
    </row>
    <row r="655" spans="1:9" ht="20.100000000000001" customHeight="1" x14ac:dyDescent="0.25">
      <c r="A655" s="172"/>
      <c r="B655" s="169"/>
      <c r="C655" s="183"/>
      <c r="D655" s="168" t="s">
        <v>84</v>
      </c>
      <c r="E655" s="231" t="s">
        <v>14</v>
      </c>
      <c r="F655" s="190"/>
      <c r="G655" s="3" t="s">
        <v>49</v>
      </c>
      <c r="H655" s="3" t="s">
        <v>416</v>
      </c>
      <c r="I655" s="5">
        <v>817</v>
      </c>
    </row>
    <row r="656" spans="1:9" ht="20.100000000000001" customHeight="1" x14ac:dyDescent="0.25">
      <c r="A656" s="172"/>
      <c r="B656" s="169"/>
      <c r="C656" s="183"/>
      <c r="D656" s="169"/>
      <c r="E656" s="231" t="s">
        <v>65</v>
      </c>
      <c r="F656" s="190"/>
      <c r="G656" s="3" t="s">
        <v>49</v>
      </c>
      <c r="H656" s="3" t="s">
        <v>416</v>
      </c>
      <c r="I656" s="5">
        <v>597</v>
      </c>
    </row>
    <row r="657" spans="1:9" ht="20.100000000000001" customHeight="1" x14ac:dyDescent="0.25">
      <c r="A657" s="172"/>
      <c r="B657" s="169"/>
      <c r="C657" s="217"/>
      <c r="D657" s="56" t="s">
        <v>88</v>
      </c>
      <c r="E657" s="56"/>
      <c r="F657" s="103"/>
      <c r="G657" s="3" t="s">
        <v>5</v>
      </c>
      <c r="H657" s="3" t="s">
        <v>416</v>
      </c>
      <c r="I657" s="4" t="e">
        <f>(I655+I656)/N521*1000</f>
        <v>#DIV/0!</v>
      </c>
    </row>
    <row r="658" spans="1:9" ht="20.100000000000001" customHeight="1" x14ac:dyDescent="0.25">
      <c r="A658" s="172"/>
      <c r="B658" s="169"/>
      <c r="C658" s="174" t="s">
        <v>67</v>
      </c>
      <c r="D658" s="144" t="s">
        <v>91</v>
      </c>
      <c r="E658" s="189"/>
      <c r="F658" s="190"/>
      <c r="G658" s="3" t="s">
        <v>49</v>
      </c>
      <c r="H658" s="3" t="s">
        <v>416</v>
      </c>
      <c r="I658" s="5">
        <f>I660+I661-I663-I664</f>
        <v>4225</v>
      </c>
    </row>
    <row r="659" spans="1:9" ht="20.100000000000001" customHeight="1" x14ac:dyDescent="0.25">
      <c r="A659" s="172"/>
      <c r="B659" s="169"/>
      <c r="C659" s="175"/>
      <c r="D659" s="98"/>
      <c r="E659" s="50" t="s">
        <v>77</v>
      </c>
      <c r="F659" s="18"/>
      <c r="G659" s="3" t="s">
        <v>5</v>
      </c>
      <c r="H659" s="3" t="s">
        <v>416</v>
      </c>
      <c r="I659" s="4" t="e">
        <f>I658/N521*1000</f>
        <v>#DIV/0!</v>
      </c>
    </row>
    <row r="660" spans="1:9" ht="20.100000000000001" customHeight="1" x14ac:dyDescent="0.25">
      <c r="A660" s="172"/>
      <c r="B660" s="169"/>
      <c r="C660" s="175"/>
      <c r="D660" s="168" t="s">
        <v>94</v>
      </c>
      <c r="E660" s="231" t="s">
        <v>14</v>
      </c>
      <c r="F660" s="190"/>
      <c r="G660" s="3" t="s">
        <v>49</v>
      </c>
      <c r="H660" s="3" t="s">
        <v>416</v>
      </c>
      <c r="I660" s="5">
        <v>7194</v>
      </c>
    </row>
    <row r="661" spans="1:9" ht="20.100000000000001" customHeight="1" x14ac:dyDescent="0.25">
      <c r="A661" s="172"/>
      <c r="B661" s="169"/>
      <c r="C661" s="175"/>
      <c r="D661" s="170"/>
      <c r="E661" s="231" t="s">
        <v>65</v>
      </c>
      <c r="F661" s="189"/>
      <c r="G661" s="3" t="s">
        <v>49</v>
      </c>
      <c r="H661" s="3" t="s">
        <v>416</v>
      </c>
      <c r="I661" s="5">
        <v>8868</v>
      </c>
    </row>
    <row r="662" spans="1:9" ht="20.100000000000001" customHeight="1" x14ac:dyDescent="0.25">
      <c r="A662" s="172"/>
      <c r="B662" s="169"/>
      <c r="C662" s="175"/>
      <c r="D662" s="56" t="s">
        <v>204</v>
      </c>
      <c r="E662" s="40"/>
      <c r="F662" s="36"/>
      <c r="G662" s="3" t="s">
        <v>5</v>
      </c>
      <c r="H662" s="3" t="s">
        <v>416</v>
      </c>
      <c r="I662" s="4" t="e">
        <f>(I660+I661)/N521*1000</f>
        <v>#DIV/0!</v>
      </c>
    </row>
    <row r="663" spans="1:9" ht="20.100000000000001" customHeight="1" x14ac:dyDescent="0.25">
      <c r="A663" s="172"/>
      <c r="B663" s="169"/>
      <c r="C663" s="175"/>
      <c r="D663" s="331" t="s">
        <v>68</v>
      </c>
      <c r="E663" s="50" t="s">
        <v>14</v>
      </c>
      <c r="F663" s="55"/>
      <c r="G663" s="3" t="s">
        <v>49</v>
      </c>
      <c r="H663" s="3" t="s">
        <v>416</v>
      </c>
      <c r="I663" s="5">
        <v>5335</v>
      </c>
    </row>
    <row r="664" spans="1:9" ht="20.100000000000001" customHeight="1" x14ac:dyDescent="0.25">
      <c r="A664" s="172"/>
      <c r="B664" s="169"/>
      <c r="C664" s="175"/>
      <c r="D664" s="332"/>
      <c r="E664" s="50" t="s">
        <v>65</v>
      </c>
      <c r="F664" s="55"/>
      <c r="G664" s="3" t="s">
        <v>49</v>
      </c>
      <c r="H664" s="3" t="s">
        <v>416</v>
      </c>
      <c r="I664" s="5">
        <v>6502</v>
      </c>
    </row>
    <row r="665" spans="1:9" ht="20.100000000000001" customHeight="1" x14ac:dyDescent="0.25">
      <c r="A665" s="172"/>
      <c r="B665" s="170"/>
      <c r="C665" s="176"/>
      <c r="D665" s="56" t="s">
        <v>71</v>
      </c>
      <c r="E665" s="40"/>
      <c r="F665" s="55"/>
      <c r="G665" s="3" t="s">
        <v>5</v>
      </c>
      <c r="H665" s="3" t="s">
        <v>416</v>
      </c>
      <c r="I665" s="4" t="e">
        <f>(I663+I664)/N521*1000</f>
        <v>#DIV/0!</v>
      </c>
    </row>
    <row r="666" spans="1:9" ht="20.100000000000001" customHeight="1" x14ac:dyDescent="0.25">
      <c r="A666" s="172"/>
      <c r="B666" s="168" t="s">
        <v>54</v>
      </c>
      <c r="C666" s="337" t="s">
        <v>73</v>
      </c>
      <c r="D666" s="338"/>
      <c r="E666" s="338"/>
      <c r="F666" s="339"/>
      <c r="G666" s="3" t="s">
        <v>49</v>
      </c>
      <c r="H666" s="3" t="s">
        <v>416</v>
      </c>
      <c r="I666" s="5">
        <f>I667+I675</f>
        <v>29</v>
      </c>
    </row>
    <row r="667" spans="1:9" ht="20.100000000000001" customHeight="1" x14ac:dyDescent="0.25">
      <c r="A667" s="173"/>
      <c r="B667" s="169"/>
      <c r="C667" s="168" t="s">
        <v>75</v>
      </c>
      <c r="D667" s="163" t="s">
        <v>76</v>
      </c>
      <c r="E667" s="189"/>
      <c r="F667" s="190"/>
      <c r="G667" s="3" t="s">
        <v>49</v>
      </c>
      <c r="H667" s="3" t="s">
        <v>416</v>
      </c>
      <c r="I667" s="5">
        <f>I669+I670-I672-I673</f>
        <v>344</v>
      </c>
    </row>
    <row r="668" spans="1:9" ht="20.100000000000001" customHeight="1" x14ac:dyDescent="0.25">
      <c r="A668" s="171" t="s">
        <v>66</v>
      </c>
      <c r="B668" s="169"/>
      <c r="C668" s="169"/>
      <c r="D668" s="34"/>
      <c r="E668" s="50" t="s">
        <v>77</v>
      </c>
      <c r="F668" s="18"/>
      <c r="G668" s="3" t="s">
        <v>5</v>
      </c>
      <c r="H668" s="3" t="s">
        <v>416</v>
      </c>
      <c r="I668" s="4" t="e">
        <f>I667/N522*1000</f>
        <v>#DIV/0!</v>
      </c>
    </row>
    <row r="669" spans="1:9" ht="20.100000000000001" customHeight="1" x14ac:dyDescent="0.25">
      <c r="A669" s="172"/>
      <c r="B669" s="169"/>
      <c r="C669" s="169"/>
      <c r="D669" s="168" t="s">
        <v>79</v>
      </c>
      <c r="E669" s="231" t="s">
        <v>14</v>
      </c>
      <c r="F669" s="190"/>
      <c r="G669" s="3" t="s">
        <v>49</v>
      </c>
      <c r="H669" s="3" t="s">
        <v>416</v>
      </c>
      <c r="I669" s="5">
        <v>736</v>
      </c>
    </row>
    <row r="670" spans="1:9" ht="20.100000000000001" customHeight="1" x14ac:dyDescent="0.25">
      <c r="A670" s="172"/>
      <c r="B670" s="169"/>
      <c r="C670" s="169"/>
      <c r="D670" s="169"/>
      <c r="E670" s="231" t="s">
        <v>65</v>
      </c>
      <c r="F670" s="190"/>
      <c r="G670" s="3" t="s">
        <v>49</v>
      </c>
      <c r="H670" s="3" t="s">
        <v>416</v>
      </c>
      <c r="I670" s="5">
        <v>694</v>
      </c>
    </row>
    <row r="671" spans="1:9" ht="20.100000000000001" customHeight="1" x14ac:dyDescent="0.25">
      <c r="A671" s="172"/>
      <c r="B671" s="169"/>
      <c r="C671" s="169"/>
      <c r="D671" s="50" t="s">
        <v>82</v>
      </c>
      <c r="E671" s="50"/>
      <c r="F671" s="55"/>
      <c r="G671" s="3" t="s">
        <v>5</v>
      </c>
      <c r="H671" s="3" t="s">
        <v>416</v>
      </c>
      <c r="I671" s="4" t="e">
        <f>(I669+I670)/N522*1000</f>
        <v>#DIV/0!</v>
      </c>
    </row>
    <row r="672" spans="1:9" ht="20.100000000000001" customHeight="1" x14ac:dyDescent="0.25">
      <c r="A672" s="172"/>
      <c r="B672" s="169"/>
      <c r="C672" s="169"/>
      <c r="D672" s="168" t="s">
        <v>84</v>
      </c>
      <c r="E672" s="231" t="s">
        <v>14</v>
      </c>
      <c r="F672" s="190"/>
      <c r="G672" s="3" t="s">
        <v>49</v>
      </c>
      <c r="H672" s="3" t="s">
        <v>416</v>
      </c>
      <c r="I672" s="5">
        <v>636</v>
      </c>
    </row>
    <row r="673" spans="1:9" ht="20.100000000000001" customHeight="1" x14ac:dyDescent="0.25">
      <c r="A673" s="172"/>
      <c r="B673" s="169"/>
      <c r="C673" s="169"/>
      <c r="D673" s="169"/>
      <c r="E673" s="231" t="s">
        <v>65</v>
      </c>
      <c r="F673" s="190"/>
      <c r="G673" s="3" t="s">
        <v>49</v>
      </c>
      <c r="H673" s="3" t="s">
        <v>416</v>
      </c>
      <c r="I673" s="5">
        <v>450</v>
      </c>
    </row>
    <row r="674" spans="1:9" ht="20.100000000000001" customHeight="1" x14ac:dyDescent="0.25">
      <c r="A674" s="172"/>
      <c r="B674" s="169"/>
      <c r="C674" s="170"/>
      <c r="D674" s="56" t="s">
        <v>88</v>
      </c>
      <c r="E674" s="56"/>
      <c r="F674" s="103"/>
      <c r="G674" s="3" t="s">
        <v>5</v>
      </c>
      <c r="H674" s="3" t="s">
        <v>416</v>
      </c>
      <c r="I674" s="4" t="e">
        <f>(I672+I673)/N522*1000</f>
        <v>#DIV/0!</v>
      </c>
    </row>
    <row r="675" spans="1:9" ht="20.100000000000001" customHeight="1" x14ac:dyDescent="0.25">
      <c r="A675" s="172"/>
      <c r="B675" s="169"/>
      <c r="C675" s="168" t="s">
        <v>90</v>
      </c>
      <c r="D675" s="144" t="s">
        <v>91</v>
      </c>
      <c r="E675" s="189"/>
      <c r="F675" s="190"/>
      <c r="G675" s="3" t="s">
        <v>49</v>
      </c>
      <c r="H675" s="3" t="s">
        <v>416</v>
      </c>
      <c r="I675" s="5">
        <f>I677+I678-I680-I681</f>
        <v>-315</v>
      </c>
    </row>
    <row r="676" spans="1:9" ht="20.100000000000001" customHeight="1" x14ac:dyDescent="0.25">
      <c r="A676" s="172"/>
      <c r="B676" s="169"/>
      <c r="C676" s="183"/>
      <c r="D676" s="98"/>
      <c r="E676" s="50" t="s">
        <v>77</v>
      </c>
      <c r="F676" s="18"/>
      <c r="G676" s="3" t="s">
        <v>5</v>
      </c>
      <c r="H676" s="3" t="s">
        <v>416</v>
      </c>
      <c r="I676" s="4" t="e">
        <f>I675/N522*1000</f>
        <v>#DIV/0!</v>
      </c>
    </row>
    <row r="677" spans="1:9" ht="20.100000000000001" customHeight="1" x14ac:dyDescent="0.25">
      <c r="A677" s="172"/>
      <c r="B677" s="169"/>
      <c r="C677" s="183"/>
      <c r="D677" s="168" t="s">
        <v>94</v>
      </c>
      <c r="E677" s="231" t="s">
        <v>14</v>
      </c>
      <c r="F677" s="190"/>
      <c r="G677" s="3" t="s">
        <v>49</v>
      </c>
      <c r="H677" s="3" t="s">
        <v>416</v>
      </c>
      <c r="I677" s="5">
        <v>1952</v>
      </c>
    </row>
    <row r="678" spans="1:9" ht="20.100000000000001" customHeight="1" x14ac:dyDescent="0.25">
      <c r="A678" s="172"/>
      <c r="B678" s="169"/>
      <c r="C678" s="183"/>
      <c r="D678" s="170"/>
      <c r="E678" s="231" t="s">
        <v>65</v>
      </c>
      <c r="F678" s="189"/>
      <c r="G678" s="3" t="s">
        <v>49</v>
      </c>
      <c r="H678" s="3" t="s">
        <v>416</v>
      </c>
      <c r="I678" s="5">
        <v>2728</v>
      </c>
    </row>
    <row r="679" spans="1:9" ht="20.100000000000001" customHeight="1" x14ac:dyDescent="0.25">
      <c r="A679" s="172"/>
      <c r="B679" s="169"/>
      <c r="C679" s="183"/>
      <c r="D679" s="56" t="s">
        <v>204</v>
      </c>
      <c r="E679" s="40"/>
      <c r="F679" s="18"/>
      <c r="G679" s="3" t="s">
        <v>5</v>
      </c>
      <c r="H679" s="3" t="s">
        <v>416</v>
      </c>
      <c r="I679" s="4" t="e">
        <f>(I677+I678)/N522*1000</f>
        <v>#DIV/0!</v>
      </c>
    </row>
    <row r="680" spans="1:9" ht="20.100000000000001" customHeight="1" x14ac:dyDescent="0.25">
      <c r="A680" s="172"/>
      <c r="B680" s="169"/>
      <c r="C680" s="183"/>
      <c r="D680" s="331" t="s">
        <v>68</v>
      </c>
      <c r="E680" s="50" t="s">
        <v>14</v>
      </c>
      <c r="F680" s="55"/>
      <c r="G680" s="3" t="s">
        <v>49</v>
      </c>
      <c r="H680" s="3" t="s">
        <v>416</v>
      </c>
      <c r="I680" s="5">
        <v>2108</v>
      </c>
    </row>
    <row r="681" spans="1:9" ht="20.100000000000001" customHeight="1" x14ac:dyDescent="0.25">
      <c r="A681" s="172"/>
      <c r="B681" s="169"/>
      <c r="C681" s="183"/>
      <c r="D681" s="332"/>
      <c r="E681" s="50" t="s">
        <v>65</v>
      </c>
      <c r="F681" s="55"/>
      <c r="G681" s="3" t="s">
        <v>49</v>
      </c>
      <c r="H681" s="3" t="s">
        <v>416</v>
      </c>
      <c r="I681" s="5">
        <v>2887</v>
      </c>
    </row>
    <row r="682" spans="1:9" ht="20.100000000000001" customHeight="1" x14ac:dyDescent="0.25">
      <c r="A682" s="172"/>
      <c r="B682" s="170"/>
      <c r="C682" s="217"/>
      <c r="D682" s="56" t="s">
        <v>71</v>
      </c>
      <c r="E682" s="40"/>
      <c r="F682" s="55"/>
      <c r="G682" s="3" t="s">
        <v>5</v>
      </c>
      <c r="H682" s="3" t="s">
        <v>416</v>
      </c>
      <c r="I682" s="4" t="e">
        <f>(I680+I681)/N522*1000</f>
        <v>#DIV/0!</v>
      </c>
    </row>
    <row r="683" spans="1:9" ht="20.100000000000001" customHeight="1" x14ac:dyDescent="0.25">
      <c r="A683" s="172"/>
      <c r="B683" s="168" t="s">
        <v>101</v>
      </c>
      <c r="C683" s="337" t="s">
        <v>73</v>
      </c>
      <c r="D683" s="338"/>
      <c r="E683" s="338"/>
      <c r="F683" s="339"/>
      <c r="G683" s="3" t="s">
        <v>49</v>
      </c>
      <c r="H683" s="3" t="s">
        <v>416</v>
      </c>
      <c r="I683" s="5">
        <f>I684+I692</f>
        <v>-356</v>
      </c>
    </row>
    <row r="684" spans="1:9" ht="20.100000000000001" customHeight="1" x14ac:dyDescent="0.25">
      <c r="A684" s="172"/>
      <c r="B684" s="169"/>
      <c r="C684" s="168" t="s">
        <v>75</v>
      </c>
      <c r="D684" s="144" t="s">
        <v>76</v>
      </c>
      <c r="E684" s="189"/>
      <c r="F684" s="190"/>
      <c r="G684" s="3" t="s">
        <v>49</v>
      </c>
      <c r="H684" s="3" t="s">
        <v>416</v>
      </c>
      <c r="I684" s="5">
        <f>I686+I687-I689-I690</f>
        <v>-172</v>
      </c>
    </row>
    <row r="685" spans="1:9" ht="20.100000000000001" customHeight="1" x14ac:dyDescent="0.25">
      <c r="A685" s="172"/>
      <c r="B685" s="169"/>
      <c r="C685" s="183"/>
      <c r="D685" s="34"/>
      <c r="E685" s="50" t="s">
        <v>77</v>
      </c>
      <c r="F685" s="18"/>
      <c r="G685" s="3" t="s">
        <v>5</v>
      </c>
      <c r="H685" s="3" t="s">
        <v>416</v>
      </c>
      <c r="I685" s="4" t="e">
        <f>I684/N523*1000</f>
        <v>#DIV/0!</v>
      </c>
    </row>
    <row r="686" spans="1:9" ht="20.100000000000001" customHeight="1" x14ac:dyDescent="0.25">
      <c r="A686" s="172"/>
      <c r="B686" s="169"/>
      <c r="C686" s="183"/>
      <c r="D686" s="168" t="s">
        <v>79</v>
      </c>
      <c r="E686" s="231" t="s">
        <v>14</v>
      </c>
      <c r="F686" s="190"/>
      <c r="G686" s="3" t="s">
        <v>49</v>
      </c>
      <c r="H686" s="3" t="s">
        <v>416</v>
      </c>
      <c r="I686" s="5">
        <v>198</v>
      </c>
    </row>
    <row r="687" spans="1:9" ht="20.100000000000001" customHeight="1" x14ac:dyDescent="0.25">
      <c r="A687" s="172"/>
      <c r="B687" s="169"/>
      <c r="C687" s="183"/>
      <c r="D687" s="169"/>
      <c r="E687" s="231" t="s">
        <v>65</v>
      </c>
      <c r="F687" s="190"/>
      <c r="G687" s="3" t="s">
        <v>49</v>
      </c>
      <c r="H687" s="3" t="s">
        <v>416</v>
      </c>
      <c r="I687" s="5">
        <v>194</v>
      </c>
    </row>
    <row r="688" spans="1:9" ht="20.100000000000001" customHeight="1" x14ac:dyDescent="0.25">
      <c r="A688" s="172"/>
      <c r="B688" s="169"/>
      <c r="C688" s="183"/>
      <c r="D688" s="50" t="s">
        <v>82</v>
      </c>
      <c r="E688" s="50"/>
      <c r="F688" s="55"/>
      <c r="G688" s="3" t="s">
        <v>5</v>
      </c>
      <c r="H688" s="3" t="s">
        <v>416</v>
      </c>
      <c r="I688" s="4" t="e">
        <f>(I686+I687)/N523*1000</f>
        <v>#DIV/0!</v>
      </c>
    </row>
    <row r="689" spans="1:9" ht="20.100000000000001" customHeight="1" x14ac:dyDescent="0.25">
      <c r="A689" s="172"/>
      <c r="B689" s="169"/>
      <c r="C689" s="183"/>
      <c r="D689" s="168" t="s">
        <v>84</v>
      </c>
      <c r="E689" s="231" t="s">
        <v>14</v>
      </c>
      <c r="F689" s="190"/>
      <c r="G689" s="3" t="s">
        <v>49</v>
      </c>
      <c r="H689" s="3" t="s">
        <v>416</v>
      </c>
      <c r="I689" s="5">
        <v>337</v>
      </c>
    </row>
    <row r="690" spans="1:9" ht="20.100000000000001" customHeight="1" x14ac:dyDescent="0.25">
      <c r="A690" s="172"/>
      <c r="B690" s="169"/>
      <c r="C690" s="183"/>
      <c r="D690" s="169"/>
      <c r="E690" s="231" t="s">
        <v>65</v>
      </c>
      <c r="F690" s="190"/>
      <c r="G690" s="3" t="s">
        <v>49</v>
      </c>
      <c r="H690" s="3" t="s">
        <v>416</v>
      </c>
      <c r="I690" s="5">
        <v>227</v>
      </c>
    </row>
    <row r="691" spans="1:9" ht="20.100000000000001" customHeight="1" x14ac:dyDescent="0.25">
      <c r="A691" s="172"/>
      <c r="B691" s="169"/>
      <c r="C691" s="217"/>
      <c r="D691" s="56" t="s">
        <v>88</v>
      </c>
      <c r="E691" s="56"/>
      <c r="F691" s="103"/>
      <c r="G691" s="3" t="s">
        <v>5</v>
      </c>
      <c r="H691" s="3" t="s">
        <v>416</v>
      </c>
      <c r="I691" s="4" t="e">
        <f>(I689+I690)/N523*1000</f>
        <v>#DIV/0!</v>
      </c>
    </row>
    <row r="692" spans="1:9" ht="20.100000000000001" customHeight="1" x14ac:dyDescent="0.25">
      <c r="A692" s="172"/>
      <c r="B692" s="169"/>
      <c r="C692" s="174" t="s">
        <v>67</v>
      </c>
      <c r="D692" s="144" t="s">
        <v>91</v>
      </c>
      <c r="E692" s="189"/>
      <c r="F692" s="190"/>
      <c r="G692" s="3" t="s">
        <v>49</v>
      </c>
      <c r="H692" s="3" t="s">
        <v>416</v>
      </c>
      <c r="I692" s="5">
        <f>I694+I695-I697-I698</f>
        <v>-184</v>
      </c>
    </row>
    <row r="693" spans="1:9" ht="20.100000000000001" customHeight="1" x14ac:dyDescent="0.25">
      <c r="A693" s="172"/>
      <c r="B693" s="169"/>
      <c r="C693" s="175"/>
      <c r="D693" s="98"/>
      <c r="E693" s="50" t="s">
        <v>77</v>
      </c>
      <c r="F693" s="18"/>
      <c r="G693" s="3" t="s">
        <v>5</v>
      </c>
      <c r="H693" s="3" t="s">
        <v>416</v>
      </c>
      <c r="I693" s="4" t="e">
        <f>I692/N523*1000</f>
        <v>#DIV/0!</v>
      </c>
    </row>
    <row r="694" spans="1:9" ht="20.100000000000001" customHeight="1" x14ac:dyDescent="0.25">
      <c r="A694" s="172"/>
      <c r="B694" s="169"/>
      <c r="C694" s="175"/>
      <c r="D694" s="168" t="s">
        <v>94</v>
      </c>
      <c r="E694" s="231" t="s">
        <v>14</v>
      </c>
      <c r="F694" s="190"/>
      <c r="G694" s="3" t="s">
        <v>49</v>
      </c>
      <c r="H694" s="3" t="s">
        <v>416</v>
      </c>
      <c r="I694" s="5">
        <v>533</v>
      </c>
    </row>
    <row r="695" spans="1:9" ht="20.100000000000001" customHeight="1" x14ac:dyDescent="0.25">
      <c r="A695" s="172"/>
      <c r="B695" s="169"/>
      <c r="C695" s="175"/>
      <c r="D695" s="170"/>
      <c r="E695" s="231" t="s">
        <v>65</v>
      </c>
      <c r="F695" s="189"/>
      <c r="G695" s="3" t="s">
        <v>49</v>
      </c>
      <c r="H695" s="3" t="s">
        <v>416</v>
      </c>
      <c r="I695" s="5">
        <v>728</v>
      </c>
    </row>
    <row r="696" spans="1:9" ht="20.100000000000001" customHeight="1" x14ac:dyDescent="0.25">
      <c r="A696" s="172"/>
      <c r="B696" s="169"/>
      <c r="C696" s="175"/>
      <c r="D696" s="56" t="s">
        <v>204</v>
      </c>
      <c r="E696" s="40"/>
      <c r="F696" s="18"/>
      <c r="G696" s="3" t="s">
        <v>5</v>
      </c>
      <c r="H696" s="3" t="s">
        <v>416</v>
      </c>
      <c r="I696" s="4" t="e">
        <f>(I694+I695)/N523*1000</f>
        <v>#DIV/0!</v>
      </c>
    </row>
    <row r="697" spans="1:9" ht="20.100000000000001" customHeight="1" x14ac:dyDescent="0.25">
      <c r="A697" s="172"/>
      <c r="B697" s="169"/>
      <c r="C697" s="175"/>
      <c r="D697" s="174" t="s">
        <v>363</v>
      </c>
      <c r="E697" s="50" t="s">
        <v>14</v>
      </c>
      <c r="F697" s="55"/>
      <c r="G697" s="3" t="s">
        <v>49</v>
      </c>
      <c r="H697" s="3" t="s">
        <v>416</v>
      </c>
      <c r="I697" s="5">
        <v>616</v>
      </c>
    </row>
    <row r="698" spans="1:9" ht="20.100000000000001" customHeight="1" x14ac:dyDescent="0.25">
      <c r="A698" s="172"/>
      <c r="B698" s="169"/>
      <c r="C698" s="175"/>
      <c r="D698" s="176"/>
      <c r="E698" s="50" t="s">
        <v>65</v>
      </c>
      <c r="F698" s="55"/>
      <c r="G698" s="3" t="s">
        <v>49</v>
      </c>
      <c r="H698" s="3" t="s">
        <v>416</v>
      </c>
      <c r="I698" s="5">
        <v>829</v>
      </c>
    </row>
    <row r="699" spans="1:9" ht="20.100000000000001" customHeight="1" x14ac:dyDescent="0.25">
      <c r="A699" s="172"/>
      <c r="B699" s="170"/>
      <c r="C699" s="176"/>
      <c r="D699" s="56" t="s">
        <v>71</v>
      </c>
      <c r="E699" s="40"/>
      <c r="F699" s="55"/>
      <c r="G699" s="3" t="s">
        <v>5</v>
      </c>
      <c r="H699" s="3" t="s">
        <v>416</v>
      </c>
      <c r="I699" s="4" t="e">
        <f>(I697+I698)/N523*1000</f>
        <v>#DIV/0!</v>
      </c>
    </row>
    <row r="700" spans="1:9" ht="20.100000000000001" customHeight="1" x14ac:dyDescent="0.25">
      <c r="A700" s="172"/>
      <c r="B700" s="168" t="s">
        <v>78</v>
      </c>
      <c r="C700" s="337" t="s">
        <v>73</v>
      </c>
      <c r="D700" s="338"/>
      <c r="E700" s="338"/>
      <c r="F700" s="339"/>
      <c r="G700" s="3" t="s">
        <v>49</v>
      </c>
      <c r="H700" s="3" t="s">
        <v>416</v>
      </c>
      <c r="I700" s="5">
        <f>I701+I709</f>
        <v>-58</v>
      </c>
    </row>
    <row r="701" spans="1:9" ht="20.100000000000001" customHeight="1" x14ac:dyDescent="0.25">
      <c r="A701" s="172"/>
      <c r="B701" s="169"/>
      <c r="C701" s="168" t="s">
        <v>75</v>
      </c>
      <c r="D701" s="144" t="s">
        <v>76</v>
      </c>
      <c r="E701" s="189"/>
      <c r="F701" s="190"/>
      <c r="G701" s="3" t="s">
        <v>49</v>
      </c>
      <c r="H701" s="3" t="s">
        <v>416</v>
      </c>
      <c r="I701" s="5">
        <f>I703+I704-I706-I707</f>
        <v>68</v>
      </c>
    </row>
    <row r="702" spans="1:9" ht="20.100000000000001" customHeight="1" x14ac:dyDescent="0.25">
      <c r="A702" s="173"/>
      <c r="B702" s="169"/>
      <c r="C702" s="169"/>
      <c r="D702" s="34"/>
      <c r="E702" s="50" t="s">
        <v>77</v>
      </c>
      <c r="F702" s="37"/>
      <c r="G702" s="3" t="s">
        <v>5</v>
      </c>
      <c r="H702" s="3" t="s">
        <v>416</v>
      </c>
      <c r="I702" s="4" t="e">
        <f>I701/N524*1000</f>
        <v>#DIV/0!</v>
      </c>
    </row>
    <row r="703" spans="1:9" ht="20.100000000000001" customHeight="1" x14ac:dyDescent="0.25">
      <c r="A703" s="171" t="s">
        <v>66</v>
      </c>
      <c r="B703" s="169"/>
      <c r="C703" s="169"/>
      <c r="D703" s="168" t="s">
        <v>79</v>
      </c>
      <c r="E703" s="231" t="s">
        <v>14</v>
      </c>
      <c r="F703" s="190"/>
      <c r="G703" s="3" t="s">
        <v>49</v>
      </c>
      <c r="H703" s="3" t="s">
        <v>416</v>
      </c>
      <c r="I703" s="5">
        <v>337</v>
      </c>
    </row>
    <row r="704" spans="1:9" ht="20.100000000000001" customHeight="1" x14ac:dyDescent="0.25">
      <c r="A704" s="172"/>
      <c r="B704" s="169"/>
      <c r="C704" s="169"/>
      <c r="D704" s="169"/>
      <c r="E704" s="231" t="s">
        <v>65</v>
      </c>
      <c r="F704" s="190"/>
      <c r="G704" s="3" t="s">
        <v>49</v>
      </c>
      <c r="H704" s="3" t="s">
        <v>416</v>
      </c>
      <c r="I704" s="5">
        <v>306</v>
      </c>
    </row>
    <row r="705" spans="1:9" ht="20.100000000000001" customHeight="1" x14ac:dyDescent="0.25">
      <c r="A705" s="172"/>
      <c r="B705" s="169"/>
      <c r="C705" s="169"/>
      <c r="D705" s="50" t="s">
        <v>82</v>
      </c>
      <c r="E705" s="50"/>
      <c r="F705" s="55"/>
      <c r="G705" s="3" t="s">
        <v>5</v>
      </c>
      <c r="H705" s="3" t="s">
        <v>416</v>
      </c>
      <c r="I705" s="4" t="e">
        <f>(I703+I704)/N524*1000</f>
        <v>#DIV/0!</v>
      </c>
    </row>
    <row r="706" spans="1:9" ht="20.100000000000001" customHeight="1" x14ac:dyDescent="0.25">
      <c r="A706" s="172"/>
      <c r="B706" s="169"/>
      <c r="C706" s="169"/>
      <c r="D706" s="168" t="s">
        <v>84</v>
      </c>
      <c r="E706" s="231" t="s">
        <v>14</v>
      </c>
      <c r="F706" s="190"/>
      <c r="G706" s="3" t="s">
        <v>49</v>
      </c>
      <c r="H706" s="3" t="s">
        <v>416</v>
      </c>
      <c r="I706" s="5">
        <v>350</v>
      </c>
    </row>
    <row r="707" spans="1:9" ht="20.100000000000001" customHeight="1" x14ac:dyDescent="0.25">
      <c r="A707" s="172"/>
      <c r="B707" s="169"/>
      <c r="C707" s="169"/>
      <c r="D707" s="169"/>
      <c r="E707" s="231" t="s">
        <v>65</v>
      </c>
      <c r="F707" s="190"/>
      <c r="G707" s="3" t="s">
        <v>49</v>
      </c>
      <c r="H707" s="3" t="s">
        <v>416</v>
      </c>
      <c r="I707" s="5">
        <v>225</v>
      </c>
    </row>
    <row r="708" spans="1:9" ht="20.100000000000001" customHeight="1" x14ac:dyDescent="0.25">
      <c r="A708" s="172"/>
      <c r="B708" s="169"/>
      <c r="C708" s="170"/>
      <c r="D708" s="56" t="s">
        <v>88</v>
      </c>
      <c r="E708" s="56"/>
      <c r="F708" s="103"/>
      <c r="G708" s="3" t="s">
        <v>5</v>
      </c>
      <c r="H708" s="3" t="s">
        <v>416</v>
      </c>
      <c r="I708" s="4" t="e">
        <f>(I706+I707)/N524*1000</f>
        <v>#DIV/0!</v>
      </c>
    </row>
    <row r="709" spans="1:9" ht="20.100000000000001" customHeight="1" x14ac:dyDescent="0.25">
      <c r="A709" s="172"/>
      <c r="B709" s="169"/>
      <c r="C709" s="168" t="s">
        <v>90</v>
      </c>
      <c r="D709" s="144" t="s">
        <v>91</v>
      </c>
      <c r="E709" s="189"/>
      <c r="F709" s="190"/>
      <c r="G709" s="3" t="s">
        <v>49</v>
      </c>
      <c r="H709" s="3" t="s">
        <v>416</v>
      </c>
      <c r="I709" s="5">
        <f>I711+I712-I714-I715</f>
        <v>-126</v>
      </c>
    </row>
    <row r="710" spans="1:9" ht="20.100000000000001" customHeight="1" x14ac:dyDescent="0.25">
      <c r="A710" s="172"/>
      <c r="B710" s="169"/>
      <c r="C710" s="183"/>
      <c r="D710" s="98"/>
      <c r="E710" s="50" t="s">
        <v>77</v>
      </c>
      <c r="F710" s="18"/>
      <c r="G710" s="3" t="s">
        <v>5</v>
      </c>
      <c r="H710" s="3" t="s">
        <v>416</v>
      </c>
      <c r="I710" s="4" t="e">
        <f>I709/N524*1000</f>
        <v>#DIV/0!</v>
      </c>
    </row>
    <row r="711" spans="1:9" ht="20.100000000000001" customHeight="1" x14ac:dyDescent="0.25">
      <c r="A711" s="172"/>
      <c r="B711" s="169"/>
      <c r="C711" s="183"/>
      <c r="D711" s="168" t="s">
        <v>94</v>
      </c>
      <c r="E711" s="231" t="s">
        <v>14</v>
      </c>
      <c r="F711" s="190"/>
      <c r="G711" s="3" t="s">
        <v>49</v>
      </c>
      <c r="H711" s="3" t="s">
        <v>416</v>
      </c>
      <c r="I711" s="5">
        <v>1067</v>
      </c>
    </row>
    <row r="712" spans="1:9" ht="20.100000000000001" customHeight="1" x14ac:dyDescent="0.25">
      <c r="A712" s="172"/>
      <c r="B712" s="169"/>
      <c r="C712" s="183"/>
      <c r="D712" s="170"/>
      <c r="E712" s="231" t="s">
        <v>65</v>
      </c>
      <c r="F712" s="189"/>
      <c r="G712" s="3" t="s">
        <v>49</v>
      </c>
      <c r="H712" s="3" t="s">
        <v>416</v>
      </c>
      <c r="I712" s="5">
        <v>1406</v>
      </c>
    </row>
    <row r="713" spans="1:9" ht="20.100000000000001" customHeight="1" x14ac:dyDescent="0.25">
      <c r="A713" s="172"/>
      <c r="B713" s="169"/>
      <c r="C713" s="183"/>
      <c r="D713" s="56" t="s">
        <v>204</v>
      </c>
      <c r="E713" s="40"/>
      <c r="F713" s="18"/>
      <c r="G713" s="3" t="s">
        <v>5</v>
      </c>
      <c r="H713" s="3" t="s">
        <v>416</v>
      </c>
      <c r="I713" s="4" t="e">
        <f>(I711+I712)/N524*1000</f>
        <v>#DIV/0!</v>
      </c>
    </row>
    <row r="714" spans="1:9" ht="20.100000000000001" customHeight="1" x14ac:dyDescent="0.25">
      <c r="A714" s="172"/>
      <c r="B714" s="169"/>
      <c r="C714" s="183"/>
      <c r="D714" s="331" t="s">
        <v>68</v>
      </c>
      <c r="E714" s="50" t="s">
        <v>14</v>
      </c>
      <c r="F714" s="55"/>
      <c r="G714" s="3" t="s">
        <v>49</v>
      </c>
      <c r="H714" s="3" t="s">
        <v>416</v>
      </c>
      <c r="I714" s="5">
        <v>1120</v>
      </c>
    </row>
    <row r="715" spans="1:9" ht="20.100000000000001" customHeight="1" x14ac:dyDescent="0.25">
      <c r="A715" s="172"/>
      <c r="B715" s="169"/>
      <c r="C715" s="183"/>
      <c r="D715" s="332"/>
      <c r="E715" s="50" t="s">
        <v>65</v>
      </c>
      <c r="F715" s="55"/>
      <c r="G715" s="3" t="s">
        <v>49</v>
      </c>
      <c r="H715" s="3" t="s">
        <v>416</v>
      </c>
      <c r="I715" s="5">
        <v>1479</v>
      </c>
    </row>
    <row r="716" spans="1:9" ht="20.100000000000001" customHeight="1" x14ac:dyDescent="0.25">
      <c r="A716" s="172"/>
      <c r="B716" s="170"/>
      <c r="C716" s="217"/>
      <c r="D716" s="56" t="s">
        <v>71</v>
      </c>
      <c r="E716" s="40"/>
      <c r="F716" s="55"/>
      <c r="G716" s="3" t="s">
        <v>5</v>
      </c>
      <c r="H716" s="3" t="s">
        <v>416</v>
      </c>
      <c r="I716" s="4" t="e">
        <f>(I714+I715)/N524*1000</f>
        <v>#DIV/0!</v>
      </c>
    </row>
    <row r="717" spans="1:9" ht="20.100000000000001" customHeight="1" x14ac:dyDescent="0.25">
      <c r="A717" s="172"/>
      <c r="B717" s="168" t="s">
        <v>114</v>
      </c>
      <c r="C717" s="337" t="s">
        <v>73</v>
      </c>
      <c r="D717" s="338"/>
      <c r="E717" s="338"/>
      <c r="F717" s="339"/>
      <c r="G717" s="3" t="s">
        <v>49</v>
      </c>
      <c r="H717" s="3" t="s">
        <v>416</v>
      </c>
      <c r="I717" s="5">
        <f>I718+I726</f>
        <v>204</v>
      </c>
    </row>
    <row r="718" spans="1:9" ht="20.100000000000001" customHeight="1" x14ac:dyDescent="0.25">
      <c r="A718" s="172"/>
      <c r="B718" s="169"/>
      <c r="C718" s="168" t="s">
        <v>75</v>
      </c>
      <c r="D718" s="144" t="s">
        <v>76</v>
      </c>
      <c r="E718" s="189"/>
      <c r="F718" s="190"/>
      <c r="G718" s="3" t="s">
        <v>49</v>
      </c>
      <c r="H718" s="3" t="s">
        <v>416</v>
      </c>
      <c r="I718" s="5">
        <f>I720+I721-I723-I724</f>
        <v>121</v>
      </c>
    </row>
    <row r="719" spans="1:9" ht="20.100000000000001" customHeight="1" x14ac:dyDescent="0.25">
      <c r="A719" s="172"/>
      <c r="B719" s="169"/>
      <c r="C719" s="183"/>
      <c r="D719" s="34"/>
      <c r="E719" s="50" t="s">
        <v>77</v>
      </c>
      <c r="F719" s="18"/>
      <c r="G719" s="3" t="s">
        <v>5</v>
      </c>
      <c r="H719" s="3" t="s">
        <v>416</v>
      </c>
      <c r="I719" s="4" t="e">
        <f>I718/N525*1000</f>
        <v>#DIV/0!</v>
      </c>
    </row>
    <row r="720" spans="1:9" ht="20.100000000000001" customHeight="1" x14ac:dyDescent="0.25">
      <c r="A720" s="172"/>
      <c r="B720" s="169"/>
      <c r="C720" s="183"/>
      <c r="D720" s="168" t="s">
        <v>79</v>
      </c>
      <c r="E720" s="231" t="s">
        <v>14</v>
      </c>
      <c r="F720" s="190"/>
      <c r="G720" s="3" t="s">
        <v>49</v>
      </c>
      <c r="H720" s="3" t="s">
        <v>416</v>
      </c>
      <c r="I720" s="5">
        <v>399</v>
      </c>
    </row>
    <row r="721" spans="1:9" ht="20.100000000000001" customHeight="1" x14ac:dyDescent="0.25">
      <c r="A721" s="172"/>
      <c r="B721" s="169"/>
      <c r="C721" s="183"/>
      <c r="D721" s="169"/>
      <c r="E721" s="231" t="s">
        <v>65</v>
      </c>
      <c r="F721" s="190"/>
      <c r="G721" s="3" t="s">
        <v>49</v>
      </c>
      <c r="H721" s="3" t="s">
        <v>416</v>
      </c>
      <c r="I721" s="5">
        <v>366</v>
      </c>
    </row>
    <row r="722" spans="1:9" ht="20.100000000000001" customHeight="1" x14ac:dyDescent="0.25">
      <c r="A722" s="172"/>
      <c r="B722" s="169"/>
      <c r="C722" s="183"/>
      <c r="D722" s="50" t="s">
        <v>82</v>
      </c>
      <c r="E722" s="50"/>
      <c r="F722" s="55"/>
      <c r="G722" s="3" t="s">
        <v>5</v>
      </c>
      <c r="H722" s="3" t="s">
        <v>416</v>
      </c>
      <c r="I722" s="4" t="e">
        <f>(I720+I721)/N525*1000</f>
        <v>#DIV/0!</v>
      </c>
    </row>
    <row r="723" spans="1:9" ht="20.100000000000001" customHeight="1" x14ac:dyDescent="0.25">
      <c r="A723" s="172"/>
      <c r="B723" s="169"/>
      <c r="C723" s="183"/>
      <c r="D723" s="168" t="s">
        <v>84</v>
      </c>
      <c r="E723" s="231" t="s">
        <v>14</v>
      </c>
      <c r="F723" s="190"/>
      <c r="G723" s="3" t="s">
        <v>49</v>
      </c>
      <c r="H723" s="3" t="s">
        <v>416</v>
      </c>
      <c r="I723" s="5">
        <v>374</v>
      </c>
    </row>
    <row r="724" spans="1:9" ht="20.100000000000001" customHeight="1" x14ac:dyDescent="0.25">
      <c r="A724" s="172"/>
      <c r="B724" s="169"/>
      <c r="C724" s="183"/>
      <c r="D724" s="169"/>
      <c r="E724" s="231" t="s">
        <v>65</v>
      </c>
      <c r="F724" s="190"/>
      <c r="G724" s="3" t="s">
        <v>49</v>
      </c>
      <c r="H724" s="3" t="s">
        <v>416</v>
      </c>
      <c r="I724" s="5">
        <v>270</v>
      </c>
    </row>
    <row r="725" spans="1:9" ht="20.100000000000001" customHeight="1" x14ac:dyDescent="0.25">
      <c r="A725" s="172"/>
      <c r="B725" s="169"/>
      <c r="C725" s="217"/>
      <c r="D725" s="56" t="s">
        <v>88</v>
      </c>
      <c r="E725" s="56"/>
      <c r="F725" s="103"/>
      <c r="G725" s="3" t="s">
        <v>5</v>
      </c>
      <c r="H725" s="3" t="s">
        <v>416</v>
      </c>
      <c r="I725" s="4" t="e">
        <f>(I723+I724)/N525*1000</f>
        <v>#DIV/0!</v>
      </c>
    </row>
    <row r="726" spans="1:9" ht="20.100000000000001" customHeight="1" x14ac:dyDescent="0.25">
      <c r="A726" s="172"/>
      <c r="B726" s="169"/>
      <c r="C726" s="168" t="s">
        <v>90</v>
      </c>
      <c r="D726" s="144" t="s">
        <v>91</v>
      </c>
      <c r="E726" s="189"/>
      <c r="F726" s="190"/>
      <c r="G726" s="3" t="s">
        <v>49</v>
      </c>
      <c r="H726" s="3" t="s">
        <v>416</v>
      </c>
      <c r="I726" s="5">
        <f>I728+I729-I731-I732</f>
        <v>83</v>
      </c>
    </row>
    <row r="727" spans="1:9" ht="20.100000000000001" customHeight="1" x14ac:dyDescent="0.25">
      <c r="A727" s="172"/>
      <c r="B727" s="169"/>
      <c r="C727" s="169"/>
      <c r="D727" s="98"/>
      <c r="E727" s="50" t="s">
        <v>77</v>
      </c>
      <c r="F727" s="35"/>
      <c r="G727" s="3" t="s">
        <v>5</v>
      </c>
      <c r="H727" s="3" t="s">
        <v>416</v>
      </c>
      <c r="I727" s="4" t="e">
        <f>I726/N525*1000</f>
        <v>#DIV/0!</v>
      </c>
    </row>
    <row r="728" spans="1:9" ht="20.100000000000001" customHeight="1" x14ac:dyDescent="0.25">
      <c r="A728" s="172"/>
      <c r="B728" s="169"/>
      <c r="C728" s="169"/>
      <c r="D728" s="168" t="s">
        <v>94</v>
      </c>
      <c r="E728" s="231" t="s">
        <v>14</v>
      </c>
      <c r="F728" s="190"/>
      <c r="G728" s="3" t="s">
        <v>49</v>
      </c>
      <c r="H728" s="3" t="s">
        <v>416</v>
      </c>
      <c r="I728" s="5">
        <v>1065</v>
      </c>
    </row>
    <row r="729" spans="1:9" ht="20.100000000000001" customHeight="1" x14ac:dyDescent="0.25">
      <c r="A729" s="172"/>
      <c r="B729" s="169"/>
      <c r="C729" s="169"/>
      <c r="D729" s="170"/>
      <c r="E729" s="231" t="s">
        <v>65</v>
      </c>
      <c r="F729" s="189"/>
      <c r="G729" s="3" t="s">
        <v>49</v>
      </c>
      <c r="H729" s="3" t="s">
        <v>416</v>
      </c>
      <c r="I729" s="5">
        <v>1390</v>
      </c>
    </row>
    <row r="730" spans="1:9" ht="20.100000000000001" customHeight="1" x14ac:dyDescent="0.25">
      <c r="A730" s="172"/>
      <c r="B730" s="169"/>
      <c r="C730" s="169"/>
      <c r="D730" s="56" t="s">
        <v>204</v>
      </c>
      <c r="E730" s="40"/>
      <c r="F730" s="18"/>
      <c r="G730" s="3" t="s">
        <v>5</v>
      </c>
      <c r="H730" s="3" t="s">
        <v>416</v>
      </c>
      <c r="I730" s="4" t="e">
        <f>(I728+I729)/N525*1000</f>
        <v>#DIV/0!</v>
      </c>
    </row>
    <row r="731" spans="1:9" ht="20.100000000000001" customHeight="1" x14ac:dyDescent="0.25">
      <c r="A731" s="172"/>
      <c r="B731" s="169"/>
      <c r="C731" s="169"/>
      <c r="D731" s="331" t="s">
        <v>68</v>
      </c>
      <c r="E731" s="50" t="s">
        <v>14</v>
      </c>
      <c r="F731" s="55"/>
      <c r="G731" s="3" t="s">
        <v>49</v>
      </c>
      <c r="H731" s="3" t="s">
        <v>416</v>
      </c>
      <c r="I731" s="5">
        <v>1038</v>
      </c>
    </row>
    <row r="732" spans="1:9" ht="20.100000000000001" customHeight="1" x14ac:dyDescent="0.25">
      <c r="A732" s="172"/>
      <c r="B732" s="169"/>
      <c r="C732" s="169"/>
      <c r="D732" s="333"/>
      <c r="E732" s="50" t="s">
        <v>65</v>
      </c>
      <c r="F732" s="55"/>
      <c r="G732" s="3" t="s">
        <v>49</v>
      </c>
      <c r="H732" s="3" t="s">
        <v>416</v>
      </c>
      <c r="I732" s="5">
        <v>1334</v>
      </c>
    </row>
    <row r="733" spans="1:9" ht="20.100000000000001" customHeight="1" x14ac:dyDescent="0.25">
      <c r="A733" s="172"/>
      <c r="B733" s="170"/>
      <c r="C733" s="170"/>
      <c r="D733" s="56" t="s">
        <v>71</v>
      </c>
      <c r="E733" s="40"/>
      <c r="F733" s="55"/>
      <c r="G733" s="3" t="s">
        <v>5</v>
      </c>
      <c r="H733" s="3" t="s">
        <v>416</v>
      </c>
      <c r="I733" s="4" t="e">
        <f>(I731+I732)/N525*1000</f>
        <v>#DIV/0!</v>
      </c>
    </row>
    <row r="734" spans="1:9" ht="20.100000000000001" customHeight="1" x14ac:dyDescent="0.25">
      <c r="A734" s="172"/>
      <c r="B734" s="168" t="s">
        <v>80</v>
      </c>
      <c r="C734" s="337" t="s">
        <v>73</v>
      </c>
      <c r="D734" s="338"/>
      <c r="E734" s="338"/>
      <c r="F734" s="339"/>
      <c r="G734" s="3" t="s">
        <v>49</v>
      </c>
      <c r="H734" s="3" t="s">
        <v>416</v>
      </c>
      <c r="I734" s="5">
        <f>I735+I743</f>
        <v>1746</v>
      </c>
    </row>
    <row r="735" spans="1:9" ht="20.100000000000001" customHeight="1" x14ac:dyDescent="0.25">
      <c r="A735" s="172"/>
      <c r="B735" s="169"/>
      <c r="C735" s="168" t="s">
        <v>75</v>
      </c>
      <c r="D735" s="144" t="s">
        <v>76</v>
      </c>
      <c r="E735" s="189"/>
      <c r="F735" s="190"/>
      <c r="G735" s="3" t="s">
        <v>49</v>
      </c>
      <c r="H735" s="3" t="s">
        <v>416</v>
      </c>
      <c r="I735" s="5">
        <f>I737+I738-I740-I741</f>
        <v>674</v>
      </c>
    </row>
    <row r="736" spans="1:9" ht="20.100000000000001" customHeight="1" x14ac:dyDescent="0.25">
      <c r="A736" s="172"/>
      <c r="B736" s="169"/>
      <c r="C736" s="169"/>
      <c r="D736" s="34"/>
      <c r="E736" s="50" t="s">
        <v>77</v>
      </c>
      <c r="F736" s="35"/>
      <c r="G736" s="3" t="s">
        <v>5</v>
      </c>
      <c r="H736" s="3" t="s">
        <v>416</v>
      </c>
      <c r="I736" s="4" t="e">
        <f>I735/N526*1000</f>
        <v>#DIV/0!</v>
      </c>
    </row>
    <row r="737" spans="1:9" ht="20.100000000000001" customHeight="1" x14ac:dyDescent="0.25">
      <c r="A737" s="173"/>
      <c r="B737" s="169"/>
      <c r="C737" s="169"/>
      <c r="D737" s="87" t="s">
        <v>79</v>
      </c>
      <c r="E737" s="231" t="s">
        <v>14</v>
      </c>
      <c r="F737" s="190"/>
      <c r="G737" s="3" t="s">
        <v>49</v>
      </c>
      <c r="H737" s="3" t="s">
        <v>416</v>
      </c>
      <c r="I737" s="5">
        <v>634</v>
      </c>
    </row>
    <row r="738" spans="1:9" ht="20.100000000000001" customHeight="1" x14ac:dyDescent="0.25">
      <c r="A738" s="171" t="s">
        <v>66</v>
      </c>
      <c r="B738" s="169"/>
      <c r="C738" s="169"/>
      <c r="D738" s="84" t="s">
        <v>79</v>
      </c>
      <c r="E738" s="231" t="s">
        <v>65</v>
      </c>
      <c r="F738" s="190"/>
      <c r="G738" s="3" t="s">
        <v>49</v>
      </c>
      <c r="H738" s="3" t="s">
        <v>416</v>
      </c>
      <c r="I738" s="5">
        <v>596</v>
      </c>
    </row>
    <row r="739" spans="1:9" ht="20.100000000000001" customHeight="1" x14ac:dyDescent="0.25">
      <c r="A739" s="172"/>
      <c r="B739" s="169"/>
      <c r="C739" s="169"/>
      <c r="D739" s="50" t="s">
        <v>82</v>
      </c>
      <c r="E739" s="50"/>
      <c r="F739" s="55"/>
      <c r="G739" s="3" t="s">
        <v>5</v>
      </c>
      <c r="H739" s="3" t="s">
        <v>416</v>
      </c>
      <c r="I739" s="4" t="e">
        <f>(I737+I738)/N526*1000</f>
        <v>#DIV/0!</v>
      </c>
    </row>
    <row r="740" spans="1:9" ht="20.100000000000001" customHeight="1" x14ac:dyDescent="0.25">
      <c r="A740" s="172"/>
      <c r="B740" s="169"/>
      <c r="C740" s="169"/>
      <c r="D740" s="168" t="s">
        <v>84</v>
      </c>
      <c r="E740" s="231" t="s">
        <v>14</v>
      </c>
      <c r="F740" s="190"/>
      <c r="G740" s="3" t="s">
        <v>49</v>
      </c>
      <c r="H740" s="3" t="s">
        <v>416</v>
      </c>
      <c r="I740" s="5">
        <v>332</v>
      </c>
    </row>
    <row r="741" spans="1:9" ht="20.100000000000001" customHeight="1" x14ac:dyDescent="0.25">
      <c r="A741" s="172"/>
      <c r="B741" s="169"/>
      <c r="C741" s="169"/>
      <c r="D741" s="169"/>
      <c r="E741" s="231" t="s">
        <v>65</v>
      </c>
      <c r="F741" s="190"/>
      <c r="G741" s="3" t="s">
        <v>49</v>
      </c>
      <c r="H741" s="3" t="s">
        <v>416</v>
      </c>
      <c r="I741" s="5">
        <v>224</v>
      </c>
    </row>
    <row r="742" spans="1:9" ht="20.100000000000001" customHeight="1" x14ac:dyDescent="0.25">
      <c r="A742" s="172"/>
      <c r="B742" s="169"/>
      <c r="C742" s="170"/>
      <c r="D742" s="56" t="s">
        <v>88</v>
      </c>
      <c r="E742" s="56"/>
      <c r="F742" s="103"/>
      <c r="G742" s="3" t="s">
        <v>5</v>
      </c>
      <c r="H742" s="3" t="s">
        <v>416</v>
      </c>
      <c r="I742" s="4" t="e">
        <f>(I740+I741)/N526*1000</f>
        <v>#DIV/0!</v>
      </c>
    </row>
    <row r="743" spans="1:9" ht="20.100000000000001" customHeight="1" x14ac:dyDescent="0.25">
      <c r="A743" s="172"/>
      <c r="B743" s="169"/>
      <c r="C743" s="168" t="s">
        <v>90</v>
      </c>
      <c r="D743" s="144" t="s">
        <v>91</v>
      </c>
      <c r="E743" s="189"/>
      <c r="F743" s="190"/>
      <c r="G743" s="3" t="s">
        <v>49</v>
      </c>
      <c r="H743" s="3" t="s">
        <v>416</v>
      </c>
      <c r="I743" s="5">
        <f>I745+I746-I748-I749</f>
        <v>1072</v>
      </c>
    </row>
    <row r="744" spans="1:9" ht="20.100000000000001" customHeight="1" x14ac:dyDescent="0.25">
      <c r="A744" s="172"/>
      <c r="B744" s="169"/>
      <c r="C744" s="183"/>
      <c r="D744" s="98"/>
      <c r="E744" s="50" t="s">
        <v>77</v>
      </c>
      <c r="F744" s="18"/>
      <c r="G744" s="3" t="s">
        <v>5</v>
      </c>
      <c r="H744" s="3" t="s">
        <v>416</v>
      </c>
      <c r="I744" s="4" t="e">
        <f>I743/N526*1000</f>
        <v>#DIV/0!</v>
      </c>
    </row>
    <row r="745" spans="1:9" ht="20.100000000000001" customHeight="1" x14ac:dyDescent="0.25">
      <c r="A745" s="172"/>
      <c r="B745" s="169"/>
      <c r="C745" s="183"/>
      <c r="D745" s="168" t="s">
        <v>94</v>
      </c>
      <c r="E745" s="231" t="s">
        <v>14</v>
      </c>
      <c r="F745" s="190"/>
      <c r="G745" s="3" t="s">
        <v>49</v>
      </c>
      <c r="H745" s="3" t="s">
        <v>416</v>
      </c>
      <c r="I745" s="5">
        <v>1928</v>
      </c>
    </row>
    <row r="746" spans="1:9" ht="20.100000000000001" customHeight="1" x14ac:dyDescent="0.25">
      <c r="A746" s="172"/>
      <c r="B746" s="169"/>
      <c r="C746" s="183"/>
      <c r="D746" s="170"/>
      <c r="E746" s="231" t="s">
        <v>65</v>
      </c>
      <c r="F746" s="189"/>
      <c r="G746" s="3" t="s">
        <v>49</v>
      </c>
      <c r="H746" s="3" t="s">
        <v>416</v>
      </c>
      <c r="I746" s="5">
        <v>2368</v>
      </c>
    </row>
    <row r="747" spans="1:9" ht="20.100000000000001" customHeight="1" x14ac:dyDescent="0.25">
      <c r="A747" s="172"/>
      <c r="B747" s="169"/>
      <c r="C747" s="183"/>
      <c r="D747" s="56" t="s">
        <v>204</v>
      </c>
      <c r="E747" s="40"/>
      <c r="F747" s="18"/>
      <c r="G747" s="3" t="s">
        <v>5</v>
      </c>
      <c r="H747" s="3" t="s">
        <v>416</v>
      </c>
      <c r="I747" s="4" t="e">
        <f>(I745+I746)/N526*1000</f>
        <v>#DIV/0!</v>
      </c>
    </row>
    <row r="748" spans="1:9" ht="20.100000000000001" customHeight="1" x14ac:dyDescent="0.25">
      <c r="A748" s="172"/>
      <c r="B748" s="169"/>
      <c r="C748" s="183"/>
      <c r="D748" s="331" t="s">
        <v>68</v>
      </c>
      <c r="E748" s="50" t="s">
        <v>14</v>
      </c>
      <c r="F748" s="55"/>
      <c r="G748" s="3" t="s">
        <v>49</v>
      </c>
      <c r="H748" s="3" t="s">
        <v>416</v>
      </c>
      <c r="I748" s="5">
        <v>1449</v>
      </c>
    </row>
    <row r="749" spans="1:9" ht="20.100000000000001" customHeight="1" x14ac:dyDescent="0.25">
      <c r="A749" s="172"/>
      <c r="B749" s="169"/>
      <c r="C749" s="183"/>
      <c r="D749" s="332"/>
      <c r="E749" s="50" t="s">
        <v>65</v>
      </c>
      <c r="F749" s="55"/>
      <c r="G749" s="3" t="s">
        <v>49</v>
      </c>
      <c r="H749" s="3" t="s">
        <v>416</v>
      </c>
      <c r="I749" s="5">
        <v>1775</v>
      </c>
    </row>
    <row r="750" spans="1:9" ht="20.100000000000001" customHeight="1" x14ac:dyDescent="0.25">
      <c r="A750" s="172"/>
      <c r="B750" s="170"/>
      <c r="C750" s="217"/>
      <c r="D750" s="56" t="s">
        <v>71</v>
      </c>
      <c r="E750" s="40"/>
      <c r="F750" s="55"/>
      <c r="G750" s="3" t="s">
        <v>5</v>
      </c>
      <c r="H750" s="3" t="s">
        <v>416</v>
      </c>
      <c r="I750" s="4" t="e">
        <f>(I748+I749)/N526*1000</f>
        <v>#DIV/0!</v>
      </c>
    </row>
    <row r="751" spans="1:9" ht="20.100000000000001" customHeight="1" x14ac:dyDescent="0.25">
      <c r="A751" s="172"/>
      <c r="B751" s="168" t="s">
        <v>221</v>
      </c>
      <c r="C751" s="337" t="s">
        <v>73</v>
      </c>
      <c r="D751" s="338"/>
      <c r="E751" s="338"/>
      <c r="F751" s="339"/>
      <c r="G751" s="3" t="s">
        <v>49</v>
      </c>
      <c r="H751" s="3" t="s">
        <v>416</v>
      </c>
      <c r="I751" s="5">
        <f>I752+I760</f>
        <v>537</v>
      </c>
    </row>
    <row r="752" spans="1:9" ht="20.100000000000001" customHeight="1" x14ac:dyDescent="0.25">
      <c r="A752" s="172"/>
      <c r="B752" s="183"/>
      <c r="C752" s="168" t="s">
        <v>75</v>
      </c>
      <c r="D752" s="144" t="s">
        <v>76</v>
      </c>
      <c r="E752" s="189"/>
      <c r="F752" s="190"/>
      <c r="G752" s="3" t="s">
        <v>49</v>
      </c>
      <c r="H752" s="3" t="s">
        <v>416</v>
      </c>
      <c r="I752" s="5">
        <f>I754+I755-I757-I758</f>
        <v>265</v>
      </c>
    </row>
    <row r="753" spans="1:9" ht="20.100000000000001" customHeight="1" x14ac:dyDescent="0.25">
      <c r="A753" s="172"/>
      <c r="B753" s="183"/>
      <c r="C753" s="183"/>
      <c r="D753" s="34"/>
      <c r="E753" s="50" t="s">
        <v>77</v>
      </c>
      <c r="F753" s="18"/>
      <c r="G753" s="3" t="s">
        <v>5</v>
      </c>
      <c r="H753" s="3" t="s">
        <v>416</v>
      </c>
      <c r="I753" s="4" t="e">
        <f>I752/N527*1000</f>
        <v>#DIV/0!</v>
      </c>
    </row>
    <row r="754" spans="1:9" ht="20.100000000000001" customHeight="1" x14ac:dyDescent="0.25">
      <c r="A754" s="172"/>
      <c r="B754" s="183"/>
      <c r="C754" s="183"/>
      <c r="D754" s="168" t="s">
        <v>79</v>
      </c>
      <c r="E754" s="231" t="s">
        <v>14</v>
      </c>
      <c r="F754" s="190"/>
      <c r="G754" s="3" t="s">
        <v>49</v>
      </c>
      <c r="H754" s="3" t="s">
        <v>416</v>
      </c>
      <c r="I754" s="5">
        <v>308</v>
      </c>
    </row>
    <row r="755" spans="1:9" ht="20.100000000000001" customHeight="1" x14ac:dyDescent="0.25">
      <c r="A755" s="172"/>
      <c r="B755" s="183"/>
      <c r="C755" s="183"/>
      <c r="D755" s="169"/>
      <c r="E755" s="231" t="s">
        <v>65</v>
      </c>
      <c r="F755" s="190"/>
      <c r="G755" s="3" t="s">
        <v>49</v>
      </c>
      <c r="H755" s="3" t="s">
        <v>416</v>
      </c>
      <c r="I755" s="5">
        <v>280</v>
      </c>
    </row>
    <row r="756" spans="1:9" ht="20.100000000000001" customHeight="1" x14ac:dyDescent="0.25">
      <c r="A756" s="172"/>
      <c r="B756" s="183"/>
      <c r="C756" s="183"/>
      <c r="D756" s="50" t="s">
        <v>82</v>
      </c>
      <c r="E756" s="50"/>
      <c r="F756" s="55"/>
      <c r="G756" s="3" t="s">
        <v>5</v>
      </c>
      <c r="H756" s="3" t="s">
        <v>416</v>
      </c>
      <c r="I756" s="4" t="e">
        <f>(I754+I755)/N527*1000</f>
        <v>#DIV/0!</v>
      </c>
    </row>
    <row r="757" spans="1:9" ht="20.100000000000001" customHeight="1" x14ac:dyDescent="0.25">
      <c r="A757" s="172"/>
      <c r="B757" s="183"/>
      <c r="C757" s="183"/>
      <c r="D757" s="168" t="s">
        <v>84</v>
      </c>
      <c r="E757" s="231" t="s">
        <v>14</v>
      </c>
      <c r="F757" s="190"/>
      <c r="G757" s="3" t="s">
        <v>49</v>
      </c>
      <c r="H757" s="3" t="s">
        <v>416</v>
      </c>
      <c r="I757" s="5">
        <v>200</v>
      </c>
    </row>
    <row r="758" spans="1:9" ht="20.100000000000001" customHeight="1" x14ac:dyDescent="0.25">
      <c r="A758" s="172"/>
      <c r="B758" s="183"/>
      <c r="C758" s="183"/>
      <c r="D758" s="169"/>
      <c r="E758" s="231" t="s">
        <v>65</v>
      </c>
      <c r="F758" s="190"/>
      <c r="G758" s="3" t="s">
        <v>49</v>
      </c>
      <c r="H758" s="3" t="s">
        <v>416</v>
      </c>
      <c r="I758" s="5">
        <v>123</v>
      </c>
    </row>
    <row r="759" spans="1:9" ht="20.100000000000001" customHeight="1" x14ac:dyDescent="0.25">
      <c r="A759" s="172"/>
      <c r="B759" s="183"/>
      <c r="C759" s="217"/>
      <c r="D759" s="56" t="s">
        <v>88</v>
      </c>
      <c r="E759" s="56"/>
      <c r="F759" s="103"/>
      <c r="G759" s="3" t="s">
        <v>5</v>
      </c>
      <c r="H759" s="3" t="s">
        <v>416</v>
      </c>
      <c r="I759" s="4" t="e">
        <f>(I757+I758)/N527*1000</f>
        <v>#DIV/0!</v>
      </c>
    </row>
    <row r="760" spans="1:9" ht="20.100000000000001" customHeight="1" x14ac:dyDescent="0.25">
      <c r="A760" s="172"/>
      <c r="B760" s="183"/>
      <c r="C760" s="168" t="s">
        <v>90</v>
      </c>
      <c r="D760" s="144" t="s">
        <v>91</v>
      </c>
      <c r="E760" s="189"/>
      <c r="F760" s="190"/>
      <c r="G760" s="3" t="s">
        <v>49</v>
      </c>
      <c r="H760" s="3" t="s">
        <v>416</v>
      </c>
      <c r="I760" s="5">
        <f>I762+I763-I765-I766</f>
        <v>272</v>
      </c>
    </row>
    <row r="761" spans="1:9" ht="20.100000000000001" customHeight="1" x14ac:dyDescent="0.25">
      <c r="A761" s="172"/>
      <c r="B761" s="183"/>
      <c r="C761" s="183"/>
      <c r="D761" s="98"/>
      <c r="E761" s="50" t="s">
        <v>77</v>
      </c>
      <c r="F761" s="18"/>
      <c r="G761" s="3" t="s">
        <v>5</v>
      </c>
      <c r="H761" s="3" t="s">
        <v>416</v>
      </c>
      <c r="I761" s="4" t="e">
        <f>I760/N527*1000</f>
        <v>#DIV/0!</v>
      </c>
    </row>
    <row r="762" spans="1:9" ht="20.100000000000001" customHeight="1" x14ac:dyDescent="0.25">
      <c r="A762" s="172"/>
      <c r="B762" s="183"/>
      <c r="C762" s="183"/>
      <c r="D762" s="168" t="s">
        <v>94</v>
      </c>
      <c r="E762" s="231" t="s">
        <v>14</v>
      </c>
      <c r="F762" s="190"/>
      <c r="G762" s="3" t="s">
        <v>49</v>
      </c>
      <c r="H762" s="3" t="s">
        <v>416</v>
      </c>
      <c r="I762" s="5">
        <v>887</v>
      </c>
    </row>
    <row r="763" spans="1:9" ht="20.100000000000001" customHeight="1" x14ac:dyDescent="0.25">
      <c r="A763" s="172"/>
      <c r="B763" s="183"/>
      <c r="C763" s="183"/>
      <c r="D763" s="170"/>
      <c r="E763" s="231" t="s">
        <v>65</v>
      </c>
      <c r="F763" s="189"/>
      <c r="G763" s="3" t="s">
        <v>49</v>
      </c>
      <c r="H763" s="3" t="s">
        <v>416</v>
      </c>
      <c r="I763" s="5">
        <v>1149</v>
      </c>
    </row>
    <row r="764" spans="1:9" ht="20.100000000000001" customHeight="1" x14ac:dyDescent="0.25">
      <c r="A764" s="172"/>
      <c r="B764" s="183"/>
      <c r="C764" s="183"/>
      <c r="D764" s="56" t="s">
        <v>204</v>
      </c>
      <c r="E764" s="40"/>
      <c r="F764" s="18"/>
      <c r="G764" s="3" t="s">
        <v>5</v>
      </c>
      <c r="H764" s="3" t="s">
        <v>416</v>
      </c>
      <c r="I764" s="4" t="e">
        <f>(I762+I763)/N527*1000</f>
        <v>#DIV/0!</v>
      </c>
    </row>
    <row r="765" spans="1:9" ht="20.100000000000001" customHeight="1" x14ac:dyDescent="0.25">
      <c r="A765" s="172"/>
      <c r="B765" s="183"/>
      <c r="C765" s="183"/>
      <c r="D765" s="331" t="s">
        <v>68</v>
      </c>
      <c r="E765" s="50" t="s">
        <v>14</v>
      </c>
      <c r="F765" s="55"/>
      <c r="G765" s="3" t="s">
        <v>49</v>
      </c>
      <c r="H765" s="3" t="s">
        <v>416</v>
      </c>
      <c r="I765" s="5">
        <v>770</v>
      </c>
    </row>
    <row r="766" spans="1:9" ht="20.100000000000001" customHeight="1" x14ac:dyDescent="0.25">
      <c r="A766" s="172"/>
      <c r="B766" s="183"/>
      <c r="C766" s="183"/>
      <c r="D766" s="332"/>
      <c r="E766" s="50" t="s">
        <v>65</v>
      </c>
      <c r="F766" s="55"/>
      <c r="G766" s="3" t="s">
        <v>49</v>
      </c>
      <c r="H766" s="3" t="s">
        <v>416</v>
      </c>
      <c r="I766" s="5">
        <v>994</v>
      </c>
    </row>
    <row r="767" spans="1:9" ht="20.100000000000001" customHeight="1" x14ac:dyDescent="0.25">
      <c r="A767" s="172"/>
      <c r="B767" s="217"/>
      <c r="C767" s="217"/>
      <c r="D767" s="56" t="s">
        <v>71</v>
      </c>
      <c r="E767" s="40"/>
      <c r="F767" s="55"/>
      <c r="G767" s="3" t="s">
        <v>5</v>
      </c>
      <c r="H767" s="3" t="s">
        <v>416</v>
      </c>
      <c r="I767" s="4" t="e">
        <f>(I765+I766)/N527*1000</f>
        <v>#DIV/0!</v>
      </c>
    </row>
    <row r="768" spans="1:9" ht="20.100000000000001" customHeight="1" x14ac:dyDescent="0.25">
      <c r="A768" s="172"/>
      <c r="B768" s="168" t="s">
        <v>81</v>
      </c>
      <c r="C768" s="337" t="s">
        <v>73</v>
      </c>
      <c r="D768" s="338"/>
      <c r="E768" s="338"/>
      <c r="F768" s="339"/>
      <c r="G768" s="3" t="s">
        <v>49</v>
      </c>
      <c r="H768" s="3" t="s">
        <v>416</v>
      </c>
      <c r="I768" s="5">
        <f>I769+I777</f>
        <v>-12</v>
      </c>
    </row>
    <row r="769" spans="1:9" ht="20.100000000000001" customHeight="1" x14ac:dyDescent="0.25">
      <c r="A769" s="172"/>
      <c r="B769" s="169"/>
      <c r="C769" s="168" t="s">
        <v>75</v>
      </c>
      <c r="D769" s="144" t="s">
        <v>76</v>
      </c>
      <c r="E769" s="189"/>
      <c r="F769" s="190"/>
      <c r="G769" s="3" t="s">
        <v>49</v>
      </c>
      <c r="H769" s="3" t="s">
        <v>416</v>
      </c>
      <c r="I769" s="5">
        <f>I771+I772-I774-I775</f>
        <v>34</v>
      </c>
    </row>
    <row r="770" spans="1:9" ht="20.100000000000001" customHeight="1" x14ac:dyDescent="0.25">
      <c r="A770" s="172"/>
      <c r="B770" s="169"/>
      <c r="C770" s="169"/>
      <c r="D770" s="34"/>
      <c r="E770" s="50" t="s">
        <v>77</v>
      </c>
      <c r="F770" s="18"/>
      <c r="G770" s="3" t="s">
        <v>5</v>
      </c>
      <c r="H770" s="3" t="s">
        <v>416</v>
      </c>
      <c r="I770" s="4" t="e">
        <f>I769/#REF!*1000</f>
        <v>#REF!</v>
      </c>
    </row>
    <row r="771" spans="1:9" ht="20.100000000000001" customHeight="1" x14ac:dyDescent="0.25">
      <c r="A771" s="172"/>
      <c r="B771" s="169"/>
      <c r="C771" s="169"/>
      <c r="D771" s="168" t="s">
        <v>79</v>
      </c>
      <c r="E771" s="231" t="s">
        <v>14</v>
      </c>
      <c r="F771" s="190"/>
      <c r="G771" s="3" t="s">
        <v>49</v>
      </c>
      <c r="H771" s="3" t="s">
        <v>416</v>
      </c>
      <c r="I771" s="5">
        <v>259</v>
      </c>
    </row>
    <row r="772" spans="1:9" ht="20.100000000000001" customHeight="1" x14ac:dyDescent="0.25">
      <c r="A772" s="173"/>
      <c r="B772" s="169"/>
      <c r="C772" s="169"/>
      <c r="D772" s="170"/>
      <c r="E772" s="231" t="s">
        <v>65</v>
      </c>
      <c r="F772" s="190"/>
      <c r="G772" s="3" t="s">
        <v>49</v>
      </c>
      <c r="H772" s="3" t="s">
        <v>416</v>
      </c>
      <c r="I772" s="5">
        <v>226</v>
      </c>
    </row>
    <row r="773" spans="1:9" ht="20.100000000000001" customHeight="1" x14ac:dyDescent="0.25">
      <c r="A773" s="171" t="s">
        <v>66</v>
      </c>
      <c r="B773" s="169"/>
      <c r="C773" s="169"/>
      <c r="D773" s="50" t="s">
        <v>82</v>
      </c>
      <c r="E773" s="50"/>
      <c r="F773" s="55"/>
      <c r="G773" s="3" t="s">
        <v>5</v>
      </c>
      <c r="H773" s="3" t="s">
        <v>416</v>
      </c>
      <c r="I773" s="4" t="e">
        <f>(I771+I772)/#REF!*1000</f>
        <v>#REF!</v>
      </c>
    </row>
    <row r="774" spans="1:9" ht="20.100000000000001" customHeight="1" x14ac:dyDescent="0.25">
      <c r="A774" s="172"/>
      <c r="B774" s="169"/>
      <c r="C774" s="169"/>
      <c r="D774" s="168" t="s">
        <v>84</v>
      </c>
      <c r="E774" s="231" t="s">
        <v>14</v>
      </c>
      <c r="F774" s="190"/>
      <c r="G774" s="3" t="s">
        <v>49</v>
      </c>
      <c r="H774" s="3" t="s">
        <v>416</v>
      </c>
      <c r="I774" s="5">
        <v>266</v>
      </c>
    </row>
    <row r="775" spans="1:9" ht="20.100000000000001" customHeight="1" x14ac:dyDescent="0.25">
      <c r="A775" s="172"/>
      <c r="B775" s="169"/>
      <c r="C775" s="169"/>
      <c r="D775" s="169"/>
      <c r="E775" s="231" t="s">
        <v>65</v>
      </c>
      <c r="F775" s="190"/>
      <c r="G775" s="3" t="s">
        <v>49</v>
      </c>
      <c r="H775" s="3" t="s">
        <v>416</v>
      </c>
      <c r="I775" s="5">
        <v>185</v>
      </c>
    </row>
    <row r="776" spans="1:9" ht="20.100000000000001" customHeight="1" x14ac:dyDescent="0.25">
      <c r="A776" s="172"/>
      <c r="B776" s="169"/>
      <c r="C776" s="170"/>
      <c r="D776" s="56" t="s">
        <v>88</v>
      </c>
      <c r="E776" s="56"/>
      <c r="F776" s="103"/>
      <c r="G776" s="3" t="s">
        <v>5</v>
      </c>
      <c r="H776" s="3" t="s">
        <v>416</v>
      </c>
      <c r="I776" s="4" t="e">
        <f>(I774+I775)/#REF!*1000</f>
        <v>#REF!</v>
      </c>
    </row>
    <row r="777" spans="1:9" ht="20.100000000000001" customHeight="1" x14ac:dyDescent="0.25">
      <c r="A777" s="172"/>
      <c r="B777" s="169"/>
      <c r="C777" s="168" t="s">
        <v>90</v>
      </c>
      <c r="D777" s="144" t="s">
        <v>91</v>
      </c>
      <c r="E777" s="189"/>
      <c r="F777" s="190"/>
      <c r="G777" s="3" t="s">
        <v>49</v>
      </c>
      <c r="H777" s="3" t="s">
        <v>416</v>
      </c>
      <c r="I777" s="5">
        <f>I779+I780-I782-I783</f>
        <v>-46</v>
      </c>
    </row>
    <row r="778" spans="1:9" ht="20.100000000000001" customHeight="1" x14ac:dyDescent="0.25">
      <c r="A778" s="172"/>
      <c r="B778" s="169"/>
      <c r="C778" s="183"/>
      <c r="D778" s="98"/>
      <c r="E778" s="50" t="s">
        <v>77</v>
      </c>
      <c r="F778" s="18"/>
      <c r="G778" s="3" t="s">
        <v>5</v>
      </c>
      <c r="H778" s="3" t="s">
        <v>416</v>
      </c>
      <c r="I778" s="4" t="e">
        <f>I777/#REF!*1000</f>
        <v>#REF!</v>
      </c>
    </row>
    <row r="779" spans="1:9" ht="20.100000000000001" customHeight="1" x14ac:dyDescent="0.25">
      <c r="A779" s="172"/>
      <c r="B779" s="169"/>
      <c r="C779" s="183"/>
      <c r="D779" s="168" t="s">
        <v>94</v>
      </c>
      <c r="E779" s="231" t="s">
        <v>14</v>
      </c>
      <c r="F779" s="190"/>
      <c r="G779" s="3" t="s">
        <v>49</v>
      </c>
      <c r="H779" s="3" t="s">
        <v>416</v>
      </c>
      <c r="I779" s="5">
        <v>568</v>
      </c>
    </row>
    <row r="780" spans="1:9" ht="20.100000000000001" customHeight="1" x14ac:dyDescent="0.25">
      <c r="A780" s="172"/>
      <c r="B780" s="169"/>
      <c r="C780" s="183"/>
      <c r="D780" s="170"/>
      <c r="E780" s="231" t="s">
        <v>65</v>
      </c>
      <c r="F780" s="189"/>
      <c r="G780" s="3" t="s">
        <v>49</v>
      </c>
      <c r="H780" s="3" t="s">
        <v>416</v>
      </c>
      <c r="I780" s="5">
        <v>832</v>
      </c>
    </row>
    <row r="781" spans="1:9" ht="20.100000000000001" customHeight="1" x14ac:dyDescent="0.25">
      <c r="A781" s="172"/>
      <c r="B781" s="169"/>
      <c r="C781" s="183"/>
      <c r="D781" s="56" t="s">
        <v>204</v>
      </c>
      <c r="E781" s="40"/>
      <c r="F781" s="18"/>
      <c r="G781" s="3" t="s">
        <v>5</v>
      </c>
      <c r="H781" s="3" t="s">
        <v>416</v>
      </c>
      <c r="I781" s="4" t="e">
        <f>(I779+I780)/#REF!*1000</f>
        <v>#REF!</v>
      </c>
    </row>
    <row r="782" spans="1:9" ht="20.100000000000001" customHeight="1" x14ac:dyDescent="0.25">
      <c r="A782" s="172"/>
      <c r="B782" s="169"/>
      <c r="C782" s="183"/>
      <c r="D782" s="331" t="s">
        <v>68</v>
      </c>
      <c r="E782" s="50" t="s">
        <v>14</v>
      </c>
      <c r="F782" s="55"/>
      <c r="G782" s="3" t="s">
        <v>49</v>
      </c>
      <c r="H782" s="3" t="s">
        <v>416</v>
      </c>
      <c r="I782" s="5">
        <v>574</v>
      </c>
    </row>
    <row r="783" spans="1:9" ht="20.100000000000001" customHeight="1" x14ac:dyDescent="0.25">
      <c r="A783" s="172"/>
      <c r="B783" s="169"/>
      <c r="C783" s="183"/>
      <c r="D783" s="332"/>
      <c r="E783" s="50" t="s">
        <v>65</v>
      </c>
      <c r="F783" s="55"/>
      <c r="G783" s="3" t="s">
        <v>49</v>
      </c>
      <c r="H783" s="3" t="s">
        <v>416</v>
      </c>
      <c r="I783" s="5">
        <v>872</v>
      </c>
    </row>
    <row r="784" spans="1:9" ht="20.100000000000001" customHeight="1" x14ac:dyDescent="0.25">
      <c r="A784" s="172"/>
      <c r="B784" s="170"/>
      <c r="C784" s="217"/>
      <c r="D784" s="56" t="s">
        <v>71</v>
      </c>
      <c r="E784" s="40"/>
      <c r="F784" s="55"/>
      <c r="G784" s="3" t="s">
        <v>5</v>
      </c>
      <c r="H784" s="3" t="s">
        <v>416</v>
      </c>
      <c r="I784" s="4" t="e">
        <f>(I782+I783)/#REF!*1000</f>
        <v>#REF!</v>
      </c>
    </row>
    <row r="785" spans="1:9" ht="20.100000000000001" customHeight="1" x14ac:dyDescent="0.25">
      <c r="A785" s="172"/>
      <c r="B785" s="168" t="s">
        <v>117</v>
      </c>
      <c r="C785" s="337" t="s">
        <v>73</v>
      </c>
      <c r="D785" s="338"/>
      <c r="E785" s="338"/>
      <c r="F785" s="339"/>
      <c r="G785" s="3" t="s">
        <v>49</v>
      </c>
      <c r="H785" s="3" t="s">
        <v>416</v>
      </c>
      <c r="I785" s="5">
        <f>I786+I794</f>
        <v>318</v>
      </c>
    </row>
    <row r="786" spans="1:9" ht="20.100000000000001" customHeight="1" x14ac:dyDescent="0.25">
      <c r="A786" s="172"/>
      <c r="B786" s="169"/>
      <c r="C786" s="168" t="s">
        <v>75</v>
      </c>
      <c r="D786" s="144" t="s">
        <v>76</v>
      </c>
      <c r="E786" s="189"/>
      <c r="F786" s="190"/>
      <c r="G786" s="3" t="s">
        <v>49</v>
      </c>
      <c r="H786" s="3" t="s">
        <v>416</v>
      </c>
      <c r="I786" s="5">
        <f>I788+I789-I791-I792</f>
        <v>203</v>
      </c>
    </row>
    <row r="787" spans="1:9" ht="20.100000000000001" customHeight="1" x14ac:dyDescent="0.25">
      <c r="A787" s="172"/>
      <c r="B787" s="169"/>
      <c r="C787" s="183"/>
      <c r="D787" s="34"/>
      <c r="E787" s="50" t="s">
        <v>77</v>
      </c>
      <c r="F787" s="18"/>
      <c r="G787" s="3" t="s">
        <v>5</v>
      </c>
      <c r="H787" s="3" t="s">
        <v>416</v>
      </c>
      <c r="I787" s="4" t="e">
        <f>I786/N528*1000</f>
        <v>#DIV/0!</v>
      </c>
    </row>
    <row r="788" spans="1:9" ht="20.100000000000001" customHeight="1" x14ac:dyDescent="0.25">
      <c r="A788" s="172"/>
      <c r="B788" s="169"/>
      <c r="C788" s="183"/>
      <c r="D788" s="168" t="s">
        <v>79</v>
      </c>
      <c r="E788" s="231" t="s">
        <v>14</v>
      </c>
      <c r="F788" s="190"/>
      <c r="G788" s="3" t="s">
        <v>49</v>
      </c>
      <c r="H788" s="3" t="s">
        <v>416</v>
      </c>
      <c r="I788" s="5">
        <v>319</v>
      </c>
    </row>
    <row r="789" spans="1:9" ht="20.100000000000001" customHeight="1" x14ac:dyDescent="0.25">
      <c r="A789" s="172"/>
      <c r="B789" s="169"/>
      <c r="C789" s="183"/>
      <c r="D789" s="169"/>
      <c r="E789" s="231" t="s">
        <v>65</v>
      </c>
      <c r="F789" s="190"/>
      <c r="G789" s="3" t="s">
        <v>49</v>
      </c>
      <c r="H789" s="3" t="s">
        <v>416</v>
      </c>
      <c r="I789" s="5">
        <v>334</v>
      </c>
    </row>
    <row r="790" spans="1:9" ht="20.100000000000001" customHeight="1" x14ac:dyDescent="0.25">
      <c r="A790" s="172"/>
      <c r="B790" s="169"/>
      <c r="C790" s="183"/>
      <c r="D790" s="50" t="s">
        <v>82</v>
      </c>
      <c r="E790" s="50"/>
      <c r="F790" s="55"/>
      <c r="G790" s="3" t="s">
        <v>5</v>
      </c>
      <c r="H790" s="3" t="s">
        <v>416</v>
      </c>
      <c r="I790" s="4" t="e">
        <f>(I788+I789)/N528*1000</f>
        <v>#DIV/0!</v>
      </c>
    </row>
    <row r="791" spans="1:9" ht="20.100000000000001" customHeight="1" x14ac:dyDescent="0.25">
      <c r="A791" s="172"/>
      <c r="B791" s="169"/>
      <c r="C791" s="183"/>
      <c r="D791" s="168" t="s">
        <v>84</v>
      </c>
      <c r="E791" s="231" t="s">
        <v>14</v>
      </c>
      <c r="F791" s="190"/>
      <c r="G791" s="3" t="s">
        <v>49</v>
      </c>
      <c r="H791" s="3" t="s">
        <v>416</v>
      </c>
      <c r="I791" s="5">
        <v>271</v>
      </c>
    </row>
    <row r="792" spans="1:9" ht="20.100000000000001" customHeight="1" x14ac:dyDescent="0.25">
      <c r="A792" s="172"/>
      <c r="B792" s="169"/>
      <c r="C792" s="183"/>
      <c r="D792" s="169"/>
      <c r="E792" s="231" t="s">
        <v>65</v>
      </c>
      <c r="F792" s="190"/>
      <c r="G792" s="3" t="s">
        <v>49</v>
      </c>
      <c r="H792" s="3" t="s">
        <v>416</v>
      </c>
      <c r="I792" s="5">
        <v>179</v>
      </c>
    </row>
    <row r="793" spans="1:9" ht="20.100000000000001" customHeight="1" x14ac:dyDescent="0.25">
      <c r="A793" s="172"/>
      <c r="B793" s="169"/>
      <c r="C793" s="217"/>
      <c r="D793" s="56" t="s">
        <v>88</v>
      </c>
      <c r="E793" s="56"/>
      <c r="F793" s="103"/>
      <c r="G793" s="3" t="s">
        <v>5</v>
      </c>
      <c r="H793" s="3" t="s">
        <v>416</v>
      </c>
      <c r="I793" s="4" t="e">
        <f>(I791+I792)/N528*1000</f>
        <v>#DIV/0!</v>
      </c>
    </row>
    <row r="794" spans="1:9" ht="20.100000000000001" customHeight="1" x14ac:dyDescent="0.25">
      <c r="A794" s="172"/>
      <c r="B794" s="169"/>
      <c r="C794" s="168" t="s">
        <v>90</v>
      </c>
      <c r="D794" s="144" t="s">
        <v>91</v>
      </c>
      <c r="E794" s="189"/>
      <c r="F794" s="190"/>
      <c r="G794" s="3" t="s">
        <v>49</v>
      </c>
      <c r="H794" s="3" t="s">
        <v>416</v>
      </c>
      <c r="I794" s="5">
        <f>I796+I797-I799-I800</f>
        <v>115</v>
      </c>
    </row>
    <row r="795" spans="1:9" ht="20.100000000000001" customHeight="1" x14ac:dyDescent="0.25">
      <c r="A795" s="172"/>
      <c r="B795" s="169"/>
      <c r="C795" s="183"/>
      <c r="D795" s="98"/>
      <c r="E795" s="50" t="s">
        <v>77</v>
      </c>
      <c r="F795" s="18"/>
      <c r="G795" s="3" t="s">
        <v>5</v>
      </c>
      <c r="H795" s="3" t="s">
        <v>416</v>
      </c>
      <c r="I795" s="4" t="e">
        <f>I794/N528*1000</f>
        <v>#DIV/0!</v>
      </c>
    </row>
    <row r="796" spans="1:9" ht="20.100000000000001" customHeight="1" x14ac:dyDescent="0.25">
      <c r="A796" s="172"/>
      <c r="B796" s="169"/>
      <c r="C796" s="183"/>
      <c r="D796" s="168" t="s">
        <v>94</v>
      </c>
      <c r="E796" s="231" t="s">
        <v>14</v>
      </c>
      <c r="F796" s="190"/>
      <c r="G796" s="3" t="s">
        <v>49</v>
      </c>
      <c r="H796" s="3" t="s">
        <v>416</v>
      </c>
      <c r="I796" s="5">
        <v>994</v>
      </c>
    </row>
    <row r="797" spans="1:9" ht="20.100000000000001" customHeight="1" x14ac:dyDescent="0.25">
      <c r="A797" s="172"/>
      <c r="B797" s="169"/>
      <c r="C797" s="183"/>
      <c r="D797" s="170"/>
      <c r="E797" s="231" t="s">
        <v>65</v>
      </c>
      <c r="F797" s="189"/>
      <c r="G797" s="3" t="s">
        <v>49</v>
      </c>
      <c r="H797" s="3" t="s">
        <v>416</v>
      </c>
      <c r="I797" s="5">
        <v>1364</v>
      </c>
    </row>
    <row r="798" spans="1:9" ht="20.100000000000001" customHeight="1" x14ac:dyDescent="0.25">
      <c r="A798" s="172"/>
      <c r="B798" s="169"/>
      <c r="C798" s="183"/>
      <c r="D798" s="56" t="s">
        <v>204</v>
      </c>
      <c r="E798" s="40"/>
      <c r="F798" s="18"/>
      <c r="G798" s="3" t="s">
        <v>5</v>
      </c>
      <c r="H798" s="3" t="s">
        <v>416</v>
      </c>
      <c r="I798" s="4" t="e">
        <f>(I796+I797)/N528*1000</f>
        <v>#DIV/0!</v>
      </c>
    </row>
    <row r="799" spans="1:9" ht="20.100000000000001" customHeight="1" x14ac:dyDescent="0.25">
      <c r="A799" s="172"/>
      <c r="B799" s="169"/>
      <c r="C799" s="183"/>
      <c r="D799" s="331" t="s">
        <v>68</v>
      </c>
      <c r="E799" s="50" t="s">
        <v>14</v>
      </c>
      <c r="F799" s="55"/>
      <c r="G799" s="3" t="s">
        <v>49</v>
      </c>
      <c r="H799" s="3" t="s">
        <v>416</v>
      </c>
      <c r="I799" s="5">
        <v>928</v>
      </c>
    </row>
    <row r="800" spans="1:9" ht="20.100000000000001" customHeight="1" x14ac:dyDescent="0.25">
      <c r="A800" s="172"/>
      <c r="B800" s="169"/>
      <c r="C800" s="183"/>
      <c r="D800" s="332"/>
      <c r="E800" s="50" t="s">
        <v>65</v>
      </c>
      <c r="F800" s="55"/>
      <c r="G800" s="3" t="s">
        <v>49</v>
      </c>
      <c r="H800" s="3" t="s">
        <v>416</v>
      </c>
      <c r="I800" s="5">
        <v>1315</v>
      </c>
    </row>
    <row r="801" spans="1:9" ht="20.100000000000001" customHeight="1" x14ac:dyDescent="0.25">
      <c r="A801" s="172"/>
      <c r="B801" s="170"/>
      <c r="C801" s="217"/>
      <c r="D801" s="56" t="s">
        <v>71</v>
      </c>
      <c r="E801" s="40"/>
      <c r="F801" s="55"/>
      <c r="G801" s="3" t="s">
        <v>5</v>
      </c>
      <c r="H801" s="3" t="s">
        <v>416</v>
      </c>
      <c r="I801" s="4" t="e">
        <f>(I799+I800)/N528*1000</f>
        <v>#DIV/0!</v>
      </c>
    </row>
    <row r="802" spans="1:9" ht="20.100000000000001" customHeight="1" x14ac:dyDescent="0.25">
      <c r="A802" s="172"/>
      <c r="B802" s="168" t="s">
        <v>83</v>
      </c>
      <c r="C802" s="337" t="s">
        <v>73</v>
      </c>
      <c r="D802" s="338"/>
      <c r="E802" s="338"/>
      <c r="F802" s="339"/>
      <c r="G802" s="3" t="s">
        <v>49</v>
      </c>
      <c r="H802" s="3" t="s">
        <v>416</v>
      </c>
      <c r="I802" s="5">
        <f>I803+I811</f>
        <v>38509874</v>
      </c>
    </row>
    <row r="803" spans="1:9" ht="20.100000000000001" customHeight="1" x14ac:dyDescent="0.25">
      <c r="A803" s="172"/>
      <c r="B803" s="169"/>
      <c r="C803" s="168" t="s">
        <v>75</v>
      </c>
      <c r="D803" s="144" t="s">
        <v>76</v>
      </c>
      <c r="E803" s="189"/>
      <c r="F803" s="190"/>
      <c r="G803" s="3" t="s">
        <v>49</v>
      </c>
      <c r="H803" s="3" t="s">
        <v>416</v>
      </c>
      <c r="I803" s="5">
        <f>I805+I806*I808*I809</f>
        <v>38509330</v>
      </c>
    </row>
    <row r="804" spans="1:9" ht="20.100000000000001" customHeight="1" x14ac:dyDescent="0.25">
      <c r="A804" s="172"/>
      <c r="B804" s="169"/>
      <c r="C804" s="169"/>
      <c r="D804" s="34"/>
      <c r="E804" s="50" t="s">
        <v>77</v>
      </c>
      <c r="F804" s="18"/>
      <c r="G804" s="3" t="s">
        <v>5</v>
      </c>
      <c r="H804" s="3" t="s">
        <v>416</v>
      </c>
      <c r="I804" s="4" t="e">
        <f>I803/N529*1000</f>
        <v>#DIV/0!</v>
      </c>
    </row>
    <row r="805" spans="1:9" ht="20.100000000000001" customHeight="1" x14ac:dyDescent="0.25">
      <c r="A805" s="172"/>
      <c r="B805" s="169"/>
      <c r="C805" s="169"/>
      <c r="D805" s="168" t="s">
        <v>79</v>
      </c>
      <c r="E805" s="231" t="s">
        <v>14</v>
      </c>
      <c r="F805" s="190"/>
      <c r="G805" s="3" t="s">
        <v>49</v>
      </c>
      <c r="H805" s="3" t="s">
        <v>416</v>
      </c>
      <c r="I805" s="5">
        <v>502</v>
      </c>
    </row>
    <row r="806" spans="1:9" ht="20.100000000000001" customHeight="1" x14ac:dyDescent="0.25">
      <c r="A806" s="172"/>
      <c r="B806" s="169"/>
      <c r="C806" s="169"/>
      <c r="D806" s="169"/>
      <c r="E806" s="231" t="s">
        <v>65</v>
      </c>
      <c r="F806" s="190"/>
      <c r="G806" s="3" t="s">
        <v>49</v>
      </c>
      <c r="H806" s="3" t="s">
        <v>416</v>
      </c>
      <c r="I806" s="5">
        <v>499</v>
      </c>
    </row>
    <row r="807" spans="1:9" ht="20.100000000000001" customHeight="1" x14ac:dyDescent="0.25">
      <c r="A807" s="173"/>
      <c r="B807" s="169"/>
      <c r="C807" s="169"/>
      <c r="D807" s="50" t="s">
        <v>82</v>
      </c>
      <c r="E807" s="50"/>
      <c r="F807" s="55"/>
      <c r="G807" s="3" t="s">
        <v>5</v>
      </c>
      <c r="H807" s="3" t="s">
        <v>416</v>
      </c>
      <c r="I807" s="4" t="e">
        <f>(I805+I806)/N529*1000</f>
        <v>#DIV/0!</v>
      </c>
    </row>
    <row r="808" spans="1:9" ht="20.100000000000001" customHeight="1" x14ac:dyDescent="0.25">
      <c r="A808" s="171" t="s">
        <v>66</v>
      </c>
      <c r="B808" s="169"/>
      <c r="C808" s="169"/>
      <c r="D808" s="168" t="s">
        <v>84</v>
      </c>
      <c r="E808" s="231" t="s">
        <v>14</v>
      </c>
      <c r="F808" s="190"/>
      <c r="G808" s="3" t="s">
        <v>49</v>
      </c>
      <c r="H808" s="3" t="s">
        <v>416</v>
      </c>
      <c r="I808" s="5">
        <v>354</v>
      </c>
    </row>
    <row r="809" spans="1:9" ht="20.100000000000001" customHeight="1" x14ac:dyDescent="0.25">
      <c r="A809" s="172"/>
      <c r="B809" s="169"/>
      <c r="C809" s="169"/>
      <c r="D809" s="169"/>
      <c r="E809" s="231" t="s">
        <v>65</v>
      </c>
      <c r="F809" s="190"/>
      <c r="G809" s="3" t="s">
        <v>49</v>
      </c>
      <c r="H809" s="3" t="s">
        <v>416</v>
      </c>
      <c r="I809" s="5">
        <v>218</v>
      </c>
    </row>
    <row r="810" spans="1:9" ht="20.100000000000001" customHeight="1" x14ac:dyDescent="0.25">
      <c r="A810" s="172"/>
      <c r="B810" s="169"/>
      <c r="C810" s="170"/>
      <c r="D810" s="56" t="s">
        <v>88</v>
      </c>
      <c r="E810" s="56"/>
      <c r="F810" s="103"/>
      <c r="G810" s="3" t="s">
        <v>5</v>
      </c>
      <c r="H810" s="3" t="s">
        <v>416</v>
      </c>
      <c r="I810" s="4" t="e">
        <f>(I808+I809)/N529*1000</f>
        <v>#DIV/0!</v>
      </c>
    </row>
    <row r="811" spans="1:9" ht="20.100000000000001" customHeight="1" x14ac:dyDescent="0.25">
      <c r="A811" s="172"/>
      <c r="B811" s="169"/>
      <c r="C811" s="168" t="s">
        <v>90</v>
      </c>
      <c r="D811" s="144" t="s">
        <v>91</v>
      </c>
      <c r="E811" s="189"/>
      <c r="F811" s="190"/>
      <c r="G811" s="3" t="s">
        <v>49</v>
      </c>
      <c r="H811" s="3" t="s">
        <v>416</v>
      </c>
      <c r="I811" s="5">
        <f>I813+I814-I816-I817</f>
        <v>544</v>
      </c>
    </row>
    <row r="812" spans="1:9" ht="20.100000000000001" customHeight="1" x14ac:dyDescent="0.25">
      <c r="A812" s="172"/>
      <c r="B812" s="169"/>
      <c r="C812" s="183"/>
      <c r="D812" s="98"/>
      <c r="E812" s="50" t="s">
        <v>77</v>
      </c>
      <c r="F812" s="18"/>
      <c r="G812" s="3" t="s">
        <v>5</v>
      </c>
      <c r="H812" s="3" t="s">
        <v>416</v>
      </c>
      <c r="I812" s="4" t="e">
        <f>I811/N529*1000</f>
        <v>#DIV/0!</v>
      </c>
    </row>
    <row r="813" spans="1:9" ht="20.100000000000001" customHeight="1" x14ac:dyDescent="0.25">
      <c r="A813" s="172"/>
      <c r="B813" s="169"/>
      <c r="C813" s="183"/>
      <c r="D813" s="168" t="s">
        <v>94</v>
      </c>
      <c r="E813" s="231" t="s">
        <v>14</v>
      </c>
      <c r="F813" s="190"/>
      <c r="G813" s="3" t="s">
        <v>49</v>
      </c>
      <c r="H813" s="3" t="s">
        <v>416</v>
      </c>
      <c r="I813" s="5">
        <v>1973</v>
      </c>
    </row>
    <row r="814" spans="1:9" ht="20.100000000000001" customHeight="1" x14ac:dyDescent="0.25">
      <c r="A814" s="172"/>
      <c r="B814" s="169"/>
      <c r="C814" s="183"/>
      <c r="D814" s="170"/>
      <c r="E814" s="231" t="s">
        <v>65</v>
      </c>
      <c r="F814" s="189"/>
      <c r="G814" s="3" t="s">
        <v>49</v>
      </c>
      <c r="H814" s="3" t="s">
        <v>416</v>
      </c>
      <c r="I814" s="5">
        <v>2627</v>
      </c>
    </row>
    <row r="815" spans="1:9" ht="20.100000000000001" customHeight="1" x14ac:dyDescent="0.25">
      <c r="A815" s="172"/>
      <c r="B815" s="169"/>
      <c r="C815" s="183"/>
      <c r="D815" s="56" t="s">
        <v>204</v>
      </c>
      <c r="E815" s="40"/>
      <c r="F815" s="18"/>
      <c r="G815" s="3" t="s">
        <v>5</v>
      </c>
      <c r="H815" s="3" t="s">
        <v>416</v>
      </c>
      <c r="I815" s="4" t="e">
        <f>(I813+I814)/N529*1000</f>
        <v>#DIV/0!</v>
      </c>
    </row>
    <row r="816" spans="1:9" ht="20.100000000000001" customHeight="1" x14ac:dyDescent="0.25">
      <c r="A816" s="172"/>
      <c r="B816" s="169"/>
      <c r="C816" s="183"/>
      <c r="D816" s="331" t="s">
        <v>68</v>
      </c>
      <c r="E816" s="50" t="s">
        <v>14</v>
      </c>
      <c r="F816" s="55"/>
      <c r="G816" s="3" t="s">
        <v>49</v>
      </c>
      <c r="H816" s="3" t="s">
        <v>416</v>
      </c>
      <c r="I816" s="5">
        <v>1782</v>
      </c>
    </row>
    <row r="817" spans="1:9" ht="20.100000000000001" customHeight="1" x14ac:dyDescent="0.25">
      <c r="A817" s="172"/>
      <c r="B817" s="169"/>
      <c r="C817" s="183"/>
      <c r="D817" s="332"/>
      <c r="E817" s="50" t="s">
        <v>65</v>
      </c>
      <c r="F817" s="55"/>
      <c r="G817" s="3" t="s">
        <v>49</v>
      </c>
      <c r="H817" s="3" t="s">
        <v>416</v>
      </c>
      <c r="I817" s="5">
        <v>2274</v>
      </c>
    </row>
    <row r="818" spans="1:9" ht="20.100000000000001" customHeight="1" x14ac:dyDescent="0.25">
      <c r="A818" s="172"/>
      <c r="B818" s="170"/>
      <c r="C818" s="217"/>
      <c r="D818" s="56" t="s">
        <v>71</v>
      </c>
      <c r="E818" s="40"/>
      <c r="F818" s="55"/>
      <c r="G818" s="3" t="s">
        <v>5</v>
      </c>
      <c r="H818" s="3" t="s">
        <v>416</v>
      </c>
      <c r="I818" s="4" t="e">
        <f>(I816+I817)/N529*1000</f>
        <v>#DIV/0!</v>
      </c>
    </row>
    <row r="819" spans="1:9" ht="20.100000000000001" customHeight="1" x14ac:dyDescent="0.25">
      <c r="A819" s="172"/>
      <c r="B819" s="168" t="s">
        <v>138</v>
      </c>
      <c r="C819" s="337" t="s">
        <v>73</v>
      </c>
      <c r="D819" s="338"/>
      <c r="E819" s="338"/>
      <c r="F819" s="339"/>
      <c r="G819" s="3" t="s">
        <v>49</v>
      </c>
      <c r="H819" s="3" t="s">
        <v>416</v>
      </c>
      <c r="I819" s="5">
        <f>I820+I828</f>
        <v>827</v>
      </c>
    </row>
    <row r="820" spans="1:9" ht="20.100000000000001" customHeight="1" x14ac:dyDescent="0.25">
      <c r="A820" s="172"/>
      <c r="B820" s="183"/>
      <c r="C820" s="168" t="s">
        <v>75</v>
      </c>
      <c r="D820" s="144" t="s">
        <v>76</v>
      </c>
      <c r="E820" s="189"/>
      <c r="F820" s="190"/>
      <c r="G820" s="3" t="s">
        <v>49</v>
      </c>
      <c r="H820" s="3" t="s">
        <v>416</v>
      </c>
      <c r="I820" s="5">
        <f>I822+I823-I825-I826</f>
        <v>467</v>
      </c>
    </row>
    <row r="821" spans="1:9" ht="20.100000000000001" customHeight="1" x14ac:dyDescent="0.25">
      <c r="A821" s="172"/>
      <c r="B821" s="183"/>
      <c r="C821" s="183"/>
      <c r="D821" s="34"/>
      <c r="E821" s="50" t="s">
        <v>77</v>
      </c>
      <c r="F821" s="18"/>
      <c r="G821" s="3" t="s">
        <v>5</v>
      </c>
      <c r="H821" s="3" t="s">
        <v>416</v>
      </c>
      <c r="I821" s="4" t="e">
        <f>I820/N530*1000</f>
        <v>#DIV/0!</v>
      </c>
    </row>
    <row r="822" spans="1:9" ht="20.100000000000001" customHeight="1" x14ac:dyDescent="0.25">
      <c r="A822" s="172"/>
      <c r="B822" s="183"/>
      <c r="C822" s="183"/>
      <c r="D822" s="168" t="s">
        <v>79</v>
      </c>
      <c r="E822" s="231" t="s">
        <v>14</v>
      </c>
      <c r="F822" s="190"/>
      <c r="G822" s="3" t="s">
        <v>49</v>
      </c>
      <c r="H822" s="3" t="s">
        <v>416</v>
      </c>
      <c r="I822" s="5">
        <v>499</v>
      </c>
    </row>
    <row r="823" spans="1:9" ht="20.100000000000001" customHeight="1" x14ac:dyDescent="0.25">
      <c r="A823" s="172"/>
      <c r="B823" s="183"/>
      <c r="C823" s="183"/>
      <c r="D823" s="169"/>
      <c r="E823" s="231" t="s">
        <v>65</v>
      </c>
      <c r="F823" s="190"/>
      <c r="G823" s="3" t="s">
        <v>49</v>
      </c>
      <c r="H823" s="3" t="s">
        <v>416</v>
      </c>
      <c r="I823" s="5">
        <v>462</v>
      </c>
    </row>
    <row r="824" spans="1:9" ht="20.100000000000001" customHeight="1" x14ac:dyDescent="0.25">
      <c r="A824" s="172"/>
      <c r="B824" s="183"/>
      <c r="C824" s="183"/>
      <c r="D824" s="50" t="s">
        <v>82</v>
      </c>
      <c r="E824" s="50"/>
      <c r="F824" s="55"/>
      <c r="G824" s="3" t="s">
        <v>5</v>
      </c>
      <c r="H824" s="3" t="s">
        <v>416</v>
      </c>
      <c r="I824" s="4" t="e">
        <f>(I822+I823)/N530*1000</f>
        <v>#DIV/0!</v>
      </c>
    </row>
    <row r="825" spans="1:9" ht="20.100000000000001" customHeight="1" x14ac:dyDescent="0.25">
      <c r="A825" s="172"/>
      <c r="B825" s="183"/>
      <c r="C825" s="183"/>
      <c r="D825" s="168" t="s">
        <v>84</v>
      </c>
      <c r="E825" s="231" t="s">
        <v>14</v>
      </c>
      <c r="F825" s="190"/>
      <c r="G825" s="3" t="s">
        <v>49</v>
      </c>
      <c r="H825" s="3" t="s">
        <v>416</v>
      </c>
      <c r="I825" s="5">
        <v>286</v>
      </c>
    </row>
    <row r="826" spans="1:9" ht="20.100000000000001" customHeight="1" x14ac:dyDescent="0.25">
      <c r="A826" s="172"/>
      <c r="B826" s="183"/>
      <c r="C826" s="183"/>
      <c r="D826" s="169"/>
      <c r="E826" s="231" t="s">
        <v>65</v>
      </c>
      <c r="F826" s="190"/>
      <c r="G826" s="3" t="s">
        <v>49</v>
      </c>
      <c r="H826" s="3" t="s">
        <v>416</v>
      </c>
      <c r="I826" s="5">
        <v>208</v>
      </c>
    </row>
    <row r="827" spans="1:9" ht="20.100000000000001" customHeight="1" x14ac:dyDescent="0.25">
      <c r="A827" s="172"/>
      <c r="B827" s="183"/>
      <c r="C827" s="217"/>
      <c r="D827" s="56" t="s">
        <v>88</v>
      </c>
      <c r="E827" s="56"/>
      <c r="F827" s="103"/>
      <c r="G827" s="3" t="s">
        <v>5</v>
      </c>
      <c r="H827" s="3" t="s">
        <v>416</v>
      </c>
      <c r="I827" s="4" t="e">
        <f>(I825+I826)/N530*1000</f>
        <v>#DIV/0!</v>
      </c>
    </row>
    <row r="828" spans="1:9" ht="20.100000000000001" customHeight="1" x14ac:dyDescent="0.25">
      <c r="A828" s="172"/>
      <c r="B828" s="183"/>
      <c r="C828" s="168" t="s">
        <v>90</v>
      </c>
      <c r="D828" s="144" t="s">
        <v>91</v>
      </c>
      <c r="E828" s="189"/>
      <c r="F828" s="190"/>
      <c r="G828" s="3" t="s">
        <v>49</v>
      </c>
      <c r="H828" s="3" t="s">
        <v>416</v>
      </c>
      <c r="I828" s="5">
        <f>I830+I831-I833-I834</f>
        <v>360</v>
      </c>
    </row>
    <row r="829" spans="1:9" ht="20.100000000000001" customHeight="1" x14ac:dyDescent="0.25">
      <c r="A829" s="172"/>
      <c r="B829" s="183"/>
      <c r="C829" s="183"/>
      <c r="D829" s="98"/>
      <c r="E829" s="50" t="s">
        <v>77</v>
      </c>
      <c r="F829" s="18"/>
      <c r="G829" s="3" t="s">
        <v>5</v>
      </c>
      <c r="H829" s="3" t="s">
        <v>416</v>
      </c>
      <c r="I829" s="4" t="e">
        <f>I828/N530*1000</f>
        <v>#DIV/0!</v>
      </c>
    </row>
    <row r="830" spans="1:9" ht="20.100000000000001" customHeight="1" x14ac:dyDescent="0.25">
      <c r="A830" s="172"/>
      <c r="B830" s="183"/>
      <c r="C830" s="183"/>
      <c r="D830" s="168" t="s">
        <v>94</v>
      </c>
      <c r="E830" s="231" t="s">
        <v>14</v>
      </c>
      <c r="F830" s="190"/>
      <c r="G830" s="3" t="s">
        <v>49</v>
      </c>
      <c r="H830" s="3" t="s">
        <v>416</v>
      </c>
      <c r="I830" s="5">
        <v>1637</v>
      </c>
    </row>
    <row r="831" spans="1:9" ht="20.100000000000001" customHeight="1" x14ac:dyDescent="0.25">
      <c r="A831" s="172"/>
      <c r="B831" s="183"/>
      <c r="C831" s="183"/>
      <c r="D831" s="170"/>
      <c r="E831" s="231" t="s">
        <v>65</v>
      </c>
      <c r="F831" s="189"/>
      <c r="G831" s="3" t="s">
        <v>49</v>
      </c>
      <c r="H831" s="3" t="s">
        <v>416</v>
      </c>
      <c r="I831" s="5">
        <v>2049</v>
      </c>
    </row>
    <row r="832" spans="1:9" ht="20.100000000000001" customHeight="1" x14ac:dyDescent="0.25">
      <c r="A832" s="172"/>
      <c r="B832" s="183"/>
      <c r="C832" s="183"/>
      <c r="D832" s="56" t="s">
        <v>204</v>
      </c>
      <c r="E832" s="40"/>
      <c r="F832" s="18"/>
      <c r="G832" s="3" t="s">
        <v>5</v>
      </c>
      <c r="H832" s="3" t="s">
        <v>416</v>
      </c>
      <c r="I832" s="4" t="e">
        <f>(I830+I831)/N530*1000</f>
        <v>#DIV/0!</v>
      </c>
    </row>
    <row r="833" spans="1:9" ht="20.100000000000001" customHeight="1" x14ac:dyDescent="0.25">
      <c r="A833" s="172"/>
      <c r="B833" s="183"/>
      <c r="C833" s="183"/>
      <c r="D833" s="331" t="s">
        <v>68</v>
      </c>
      <c r="E833" s="50" t="s">
        <v>14</v>
      </c>
      <c r="F833" s="55"/>
      <c r="G833" s="3" t="s">
        <v>49</v>
      </c>
      <c r="H833" s="3" t="s">
        <v>416</v>
      </c>
      <c r="I833" s="5">
        <v>1462</v>
      </c>
    </row>
    <row r="834" spans="1:9" ht="20.100000000000001" customHeight="1" x14ac:dyDescent="0.25">
      <c r="A834" s="172"/>
      <c r="B834" s="183"/>
      <c r="C834" s="183"/>
      <c r="D834" s="332"/>
      <c r="E834" s="50" t="s">
        <v>65</v>
      </c>
      <c r="F834" s="55"/>
      <c r="G834" s="3" t="s">
        <v>49</v>
      </c>
      <c r="H834" s="3" t="s">
        <v>416</v>
      </c>
      <c r="I834" s="5">
        <v>1864</v>
      </c>
    </row>
    <row r="835" spans="1:9" ht="20.100000000000001" customHeight="1" x14ac:dyDescent="0.25">
      <c r="A835" s="172"/>
      <c r="B835" s="217"/>
      <c r="C835" s="217"/>
      <c r="D835" s="56" t="s">
        <v>71</v>
      </c>
      <c r="E835" s="40"/>
      <c r="F835" s="55"/>
      <c r="G835" s="3" t="s">
        <v>5</v>
      </c>
      <c r="H835" s="3" t="s">
        <v>416</v>
      </c>
      <c r="I835" s="4" t="e">
        <f>(I833+I834)/N530*1000</f>
        <v>#DIV/0!</v>
      </c>
    </row>
    <row r="836" spans="1:9" ht="20.100000000000001" customHeight="1" x14ac:dyDescent="0.25">
      <c r="A836" s="172"/>
      <c r="B836" s="168" t="s">
        <v>85</v>
      </c>
      <c r="C836" s="337" t="s">
        <v>73</v>
      </c>
      <c r="D836" s="338"/>
      <c r="E836" s="338"/>
      <c r="F836" s="339"/>
      <c r="G836" s="3" t="s">
        <v>49</v>
      </c>
      <c r="H836" s="3" t="s">
        <v>416</v>
      </c>
      <c r="I836" s="5">
        <f>I837+I845</f>
        <v>-139</v>
      </c>
    </row>
    <row r="837" spans="1:9" ht="20.100000000000001" customHeight="1" x14ac:dyDescent="0.25">
      <c r="A837" s="172"/>
      <c r="B837" s="169"/>
      <c r="C837" s="168" t="s">
        <v>75</v>
      </c>
      <c r="D837" s="144" t="s">
        <v>76</v>
      </c>
      <c r="E837" s="189"/>
      <c r="F837" s="190"/>
      <c r="G837" s="3" t="s">
        <v>49</v>
      </c>
      <c r="H837" s="3" t="s">
        <v>416</v>
      </c>
      <c r="I837" s="5">
        <f>I839+I840-I842-I843</f>
        <v>-66</v>
      </c>
    </row>
    <row r="838" spans="1:9" ht="20.100000000000001" customHeight="1" x14ac:dyDescent="0.25">
      <c r="A838" s="172"/>
      <c r="B838" s="169"/>
      <c r="C838" s="169"/>
      <c r="D838" s="34"/>
      <c r="E838" s="50" t="s">
        <v>77</v>
      </c>
      <c r="F838" s="35"/>
      <c r="G838" s="3" t="s">
        <v>5</v>
      </c>
      <c r="H838" s="3" t="s">
        <v>416</v>
      </c>
      <c r="I838" s="4" t="e">
        <f>I837/N531*1000</f>
        <v>#DIV/0!</v>
      </c>
    </row>
    <row r="839" spans="1:9" ht="20.100000000000001" customHeight="1" x14ac:dyDescent="0.25">
      <c r="A839" s="172"/>
      <c r="B839" s="169"/>
      <c r="C839" s="169"/>
      <c r="D839" s="168" t="s">
        <v>79</v>
      </c>
      <c r="E839" s="231" t="s">
        <v>14</v>
      </c>
      <c r="F839" s="190"/>
      <c r="G839" s="3" t="s">
        <v>49</v>
      </c>
      <c r="H839" s="3" t="s">
        <v>416</v>
      </c>
      <c r="I839" s="5">
        <v>101</v>
      </c>
    </row>
    <row r="840" spans="1:9" ht="20.100000000000001" customHeight="1" x14ac:dyDescent="0.25">
      <c r="A840" s="172"/>
      <c r="B840" s="169"/>
      <c r="C840" s="169"/>
      <c r="D840" s="169"/>
      <c r="E840" s="231" t="s">
        <v>65</v>
      </c>
      <c r="F840" s="190"/>
      <c r="G840" s="3" t="s">
        <v>49</v>
      </c>
      <c r="H840" s="3" t="s">
        <v>416</v>
      </c>
      <c r="I840" s="5">
        <v>102</v>
      </c>
    </row>
    <row r="841" spans="1:9" ht="20.100000000000001" customHeight="1" x14ac:dyDescent="0.25">
      <c r="A841" s="172"/>
      <c r="B841" s="169"/>
      <c r="C841" s="169"/>
      <c r="D841" s="50" t="s">
        <v>82</v>
      </c>
      <c r="E841" s="50"/>
      <c r="F841" s="55"/>
      <c r="G841" s="3" t="s">
        <v>5</v>
      </c>
      <c r="H841" s="3" t="s">
        <v>416</v>
      </c>
      <c r="I841" s="4" t="e">
        <f>(I839+I840)/N531*1000</f>
        <v>#DIV/0!</v>
      </c>
    </row>
    <row r="842" spans="1:9" ht="20.100000000000001" customHeight="1" x14ac:dyDescent="0.25">
      <c r="A842" s="173"/>
      <c r="B842" s="169"/>
      <c r="C842" s="169"/>
      <c r="D842" s="87" t="s">
        <v>84</v>
      </c>
      <c r="E842" s="231" t="s">
        <v>14</v>
      </c>
      <c r="F842" s="190"/>
      <c r="G842" s="3" t="s">
        <v>49</v>
      </c>
      <c r="H842" s="3" t="s">
        <v>416</v>
      </c>
      <c r="I842" s="5">
        <v>165</v>
      </c>
    </row>
    <row r="843" spans="1:9" ht="20.100000000000001" customHeight="1" x14ac:dyDescent="0.25">
      <c r="A843" s="171" t="s">
        <v>66</v>
      </c>
      <c r="B843" s="169"/>
      <c r="C843" s="169"/>
      <c r="D843" s="84" t="s">
        <v>84</v>
      </c>
      <c r="E843" s="231" t="s">
        <v>65</v>
      </c>
      <c r="F843" s="190"/>
      <c r="G843" s="3" t="s">
        <v>49</v>
      </c>
      <c r="H843" s="3" t="s">
        <v>416</v>
      </c>
      <c r="I843" s="5">
        <v>104</v>
      </c>
    </row>
    <row r="844" spans="1:9" ht="20.100000000000001" customHeight="1" x14ac:dyDescent="0.25">
      <c r="A844" s="172"/>
      <c r="B844" s="169"/>
      <c r="C844" s="170"/>
      <c r="D844" s="56" t="s">
        <v>88</v>
      </c>
      <c r="E844" s="56"/>
      <c r="F844" s="103"/>
      <c r="G844" s="3" t="s">
        <v>5</v>
      </c>
      <c r="H844" s="3" t="s">
        <v>416</v>
      </c>
      <c r="I844" s="4" t="e">
        <f>(I842+I843)/N531*1000</f>
        <v>#DIV/0!</v>
      </c>
    </row>
    <row r="845" spans="1:9" ht="20.100000000000001" customHeight="1" x14ac:dyDescent="0.25">
      <c r="A845" s="172"/>
      <c r="B845" s="169"/>
      <c r="C845" s="168" t="s">
        <v>90</v>
      </c>
      <c r="D845" s="144" t="s">
        <v>91</v>
      </c>
      <c r="E845" s="189"/>
      <c r="F845" s="190"/>
      <c r="G845" s="3" t="s">
        <v>49</v>
      </c>
      <c r="H845" s="3" t="s">
        <v>416</v>
      </c>
      <c r="I845" s="5">
        <f>I847+I848-I850-I851</f>
        <v>-73</v>
      </c>
    </row>
    <row r="846" spans="1:9" ht="20.100000000000001" customHeight="1" x14ac:dyDescent="0.25">
      <c r="A846" s="172"/>
      <c r="B846" s="169"/>
      <c r="C846" s="183"/>
      <c r="D846" s="98"/>
      <c r="E846" s="50" t="s">
        <v>77</v>
      </c>
      <c r="F846" s="18"/>
      <c r="G846" s="3" t="s">
        <v>5</v>
      </c>
      <c r="H846" s="3" t="s">
        <v>416</v>
      </c>
      <c r="I846" s="4" t="e">
        <f>I845/N531*1000</f>
        <v>#DIV/0!</v>
      </c>
    </row>
    <row r="847" spans="1:9" ht="20.100000000000001" customHeight="1" x14ac:dyDescent="0.25">
      <c r="A847" s="172"/>
      <c r="B847" s="169"/>
      <c r="C847" s="183"/>
      <c r="D847" s="168" t="s">
        <v>94</v>
      </c>
      <c r="E847" s="231" t="s">
        <v>14</v>
      </c>
      <c r="F847" s="190"/>
      <c r="G847" s="3" t="s">
        <v>49</v>
      </c>
      <c r="H847" s="3" t="s">
        <v>416</v>
      </c>
      <c r="I847" s="5">
        <v>239</v>
      </c>
    </row>
    <row r="848" spans="1:9" ht="20.100000000000001" customHeight="1" x14ac:dyDescent="0.25">
      <c r="A848" s="172"/>
      <c r="B848" s="169"/>
      <c r="C848" s="183"/>
      <c r="D848" s="170"/>
      <c r="E848" s="231" t="s">
        <v>65</v>
      </c>
      <c r="F848" s="189"/>
      <c r="G848" s="3" t="s">
        <v>49</v>
      </c>
      <c r="H848" s="3" t="s">
        <v>416</v>
      </c>
      <c r="I848" s="5">
        <v>344</v>
      </c>
    </row>
    <row r="849" spans="1:9" ht="20.100000000000001" customHeight="1" x14ac:dyDescent="0.25">
      <c r="A849" s="172"/>
      <c r="B849" s="169"/>
      <c r="C849" s="183"/>
      <c r="D849" s="56" t="s">
        <v>204</v>
      </c>
      <c r="E849" s="40"/>
      <c r="F849" s="18"/>
      <c r="G849" s="3" t="s">
        <v>5</v>
      </c>
      <c r="H849" s="3" t="s">
        <v>416</v>
      </c>
      <c r="I849" s="4" t="e">
        <f>(I847+I848)/N531*1000</f>
        <v>#DIV/0!</v>
      </c>
    </row>
    <row r="850" spans="1:9" ht="20.100000000000001" customHeight="1" x14ac:dyDescent="0.25">
      <c r="A850" s="172"/>
      <c r="B850" s="169"/>
      <c r="C850" s="183"/>
      <c r="D850" s="331" t="s">
        <v>68</v>
      </c>
      <c r="E850" s="50" t="s">
        <v>14</v>
      </c>
      <c r="F850" s="55"/>
      <c r="G850" s="3" t="s">
        <v>49</v>
      </c>
      <c r="H850" s="3" t="s">
        <v>416</v>
      </c>
      <c r="I850" s="5">
        <v>293</v>
      </c>
    </row>
    <row r="851" spans="1:9" ht="20.100000000000001" customHeight="1" x14ac:dyDescent="0.25">
      <c r="A851" s="172"/>
      <c r="B851" s="169"/>
      <c r="C851" s="183"/>
      <c r="D851" s="332"/>
      <c r="E851" s="50" t="s">
        <v>65</v>
      </c>
      <c r="F851" s="55"/>
      <c r="G851" s="3" t="s">
        <v>49</v>
      </c>
      <c r="H851" s="3" t="s">
        <v>416</v>
      </c>
      <c r="I851" s="5">
        <v>363</v>
      </c>
    </row>
    <row r="852" spans="1:9" ht="20.100000000000001" customHeight="1" x14ac:dyDescent="0.25">
      <c r="A852" s="172"/>
      <c r="B852" s="170"/>
      <c r="C852" s="217"/>
      <c r="D852" s="56" t="s">
        <v>71</v>
      </c>
      <c r="E852" s="40"/>
      <c r="F852" s="55"/>
      <c r="G852" s="3" t="s">
        <v>5</v>
      </c>
      <c r="H852" s="3" t="s">
        <v>416</v>
      </c>
      <c r="I852" s="4" t="e">
        <f>(I850+I851)/N531*1000</f>
        <v>#DIV/0!</v>
      </c>
    </row>
    <row r="853" spans="1:9" ht="20.100000000000001" customHeight="1" x14ac:dyDescent="0.25">
      <c r="A853" s="172"/>
      <c r="B853" s="168" t="s">
        <v>102</v>
      </c>
      <c r="C853" s="337" t="s">
        <v>73</v>
      </c>
      <c r="D853" s="338"/>
      <c r="E853" s="338"/>
      <c r="F853" s="339"/>
      <c r="G853" s="3" t="s">
        <v>49</v>
      </c>
      <c r="H853" s="3" t="s">
        <v>416</v>
      </c>
      <c r="I853" s="5">
        <f>I854+I862</f>
        <v>-121</v>
      </c>
    </row>
    <row r="854" spans="1:9" ht="20.100000000000001" customHeight="1" x14ac:dyDescent="0.25">
      <c r="A854" s="172"/>
      <c r="B854" s="183"/>
      <c r="C854" s="168" t="s">
        <v>75</v>
      </c>
      <c r="D854" s="144" t="s">
        <v>76</v>
      </c>
      <c r="E854" s="189"/>
      <c r="F854" s="190"/>
      <c r="G854" s="3" t="s">
        <v>49</v>
      </c>
      <c r="H854" s="3" t="s">
        <v>416</v>
      </c>
      <c r="I854" s="5">
        <f>I856+I857-I859-I860</f>
        <v>-39</v>
      </c>
    </row>
    <row r="855" spans="1:9" ht="20.100000000000001" customHeight="1" x14ac:dyDescent="0.25">
      <c r="A855" s="172"/>
      <c r="B855" s="183"/>
      <c r="C855" s="183"/>
      <c r="D855" s="34"/>
      <c r="E855" s="50" t="s">
        <v>77</v>
      </c>
      <c r="F855" s="18"/>
      <c r="G855" s="3" t="s">
        <v>5</v>
      </c>
      <c r="H855" s="3" t="s">
        <v>416</v>
      </c>
      <c r="I855" s="4" t="e">
        <f>I854/N532*1000</f>
        <v>#DIV/0!</v>
      </c>
    </row>
    <row r="856" spans="1:9" ht="20.100000000000001" customHeight="1" x14ac:dyDescent="0.25">
      <c r="A856" s="172"/>
      <c r="B856" s="183"/>
      <c r="C856" s="183"/>
      <c r="D856" s="168" t="s">
        <v>79</v>
      </c>
      <c r="E856" s="231" t="s">
        <v>14</v>
      </c>
      <c r="F856" s="190"/>
      <c r="G856" s="3" t="s">
        <v>49</v>
      </c>
      <c r="H856" s="3" t="s">
        <v>416</v>
      </c>
      <c r="I856" s="5">
        <v>61</v>
      </c>
    </row>
    <row r="857" spans="1:9" ht="20.100000000000001" customHeight="1" x14ac:dyDescent="0.25">
      <c r="A857" s="172"/>
      <c r="B857" s="183"/>
      <c r="C857" s="183"/>
      <c r="D857" s="169"/>
      <c r="E857" s="231" t="s">
        <v>65</v>
      </c>
      <c r="F857" s="190"/>
      <c r="G857" s="3" t="s">
        <v>49</v>
      </c>
      <c r="H857" s="3" t="s">
        <v>416</v>
      </c>
      <c r="I857" s="5">
        <v>49</v>
      </c>
    </row>
    <row r="858" spans="1:9" ht="20.100000000000001" customHeight="1" x14ac:dyDescent="0.25">
      <c r="A858" s="172"/>
      <c r="B858" s="183"/>
      <c r="C858" s="183"/>
      <c r="D858" s="50" t="s">
        <v>82</v>
      </c>
      <c r="E858" s="50"/>
      <c r="F858" s="55"/>
      <c r="G858" s="3" t="s">
        <v>5</v>
      </c>
      <c r="H858" s="3" t="s">
        <v>416</v>
      </c>
      <c r="I858" s="4" t="e">
        <f>(I856+I857)/N532*1000</f>
        <v>#DIV/0!</v>
      </c>
    </row>
    <row r="859" spans="1:9" ht="20.100000000000001" customHeight="1" x14ac:dyDescent="0.25">
      <c r="A859" s="172"/>
      <c r="B859" s="183"/>
      <c r="C859" s="183"/>
      <c r="D859" s="168" t="s">
        <v>84</v>
      </c>
      <c r="E859" s="231" t="s">
        <v>14</v>
      </c>
      <c r="F859" s="190"/>
      <c r="G859" s="3" t="s">
        <v>49</v>
      </c>
      <c r="H859" s="3" t="s">
        <v>416</v>
      </c>
      <c r="I859" s="5">
        <v>88</v>
      </c>
    </row>
    <row r="860" spans="1:9" ht="20.100000000000001" customHeight="1" x14ac:dyDescent="0.25">
      <c r="A860" s="172"/>
      <c r="B860" s="183"/>
      <c r="C860" s="183"/>
      <c r="D860" s="169"/>
      <c r="E860" s="231" t="s">
        <v>65</v>
      </c>
      <c r="F860" s="190"/>
      <c r="G860" s="3" t="s">
        <v>49</v>
      </c>
      <c r="H860" s="3" t="s">
        <v>416</v>
      </c>
      <c r="I860" s="5">
        <v>61</v>
      </c>
    </row>
    <row r="861" spans="1:9" ht="20.100000000000001" customHeight="1" x14ac:dyDescent="0.25">
      <c r="A861" s="172"/>
      <c r="B861" s="183"/>
      <c r="C861" s="217"/>
      <c r="D861" s="56" t="s">
        <v>88</v>
      </c>
      <c r="E861" s="56"/>
      <c r="F861" s="103"/>
      <c r="G861" s="3" t="s">
        <v>5</v>
      </c>
      <c r="H861" s="3" t="s">
        <v>416</v>
      </c>
      <c r="I861" s="4" t="e">
        <f>(I859+I860)/N532*1000</f>
        <v>#DIV/0!</v>
      </c>
    </row>
    <row r="862" spans="1:9" ht="20.100000000000001" customHeight="1" x14ac:dyDescent="0.25">
      <c r="A862" s="172"/>
      <c r="B862" s="183"/>
      <c r="C862" s="168" t="s">
        <v>90</v>
      </c>
      <c r="D862" s="144" t="s">
        <v>91</v>
      </c>
      <c r="E862" s="189"/>
      <c r="F862" s="190"/>
      <c r="G862" s="3" t="s">
        <v>49</v>
      </c>
      <c r="H862" s="3" t="s">
        <v>416</v>
      </c>
      <c r="I862" s="5">
        <f>I864+I865-I867-I868</f>
        <v>-82</v>
      </c>
    </row>
    <row r="863" spans="1:9" ht="20.100000000000001" customHeight="1" x14ac:dyDescent="0.25">
      <c r="A863" s="172"/>
      <c r="B863" s="183"/>
      <c r="C863" s="183"/>
      <c r="D863" s="98"/>
      <c r="E863" s="50" t="s">
        <v>77</v>
      </c>
      <c r="F863" s="18"/>
      <c r="G863" s="3" t="s">
        <v>5</v>
      </c>
      <c r="H863" s="3" t="s">
        <v>416</v>
      </c>
      <c r="I863" s="4" t="e">
        <f>I862/N532*1000</f>
        <v>#DIV/0!</v>
      </c>
    </row>
    <row r="864" spans="1:9" ht="20.100000000000001" customHeight="1" x14ac:dyDescent="0.25">
      <c r="A864" s="172"/>
      <c r="B864" s="183"/>
      <c r="C864" s="183"/>
      <c r="D864" s="168" t="s">
        <v>94</v>
      </c>
      <c r="E864" s="231" t="s">
        <v>14</v>
      </c>
      <c r="F864" s="190"/>
      <c r="G864" s="3" t="s">
        <v>49</v>
      </c>
      <c r="H864" s="3" t="s">
        <v>416</v>
      </c>
      <c r="I864" s="5">
        <v>193</v>
      </c>
    </row>
    <row r="865" spans="1:9" ht="20.100000000000001" customHeight="1" x14ac:dyDescent="0.25">
      <c r="A865" s="172"/>
      <c r="B865" s="183"/>
      <c r="C865" s="183"/>
      <c r="D865" s="170"/>
      <c r="E865" s="231" t="s">
        <v>65</v>
      </c>
      <c r="F865" s="189"/>
      <c r="G865" s="3" t="s">
        <v>49</v>
      </c>
      <c r="H865" s="3" t="s">
        <v>416</v>
      </c>
      <c r="I865" s="5">
        <v>251</v>
      </c>
    </row>
    <row r="866" spans="1:9" ht="20.100000000000001" customHeight="1" x14ac:dyDescent="0.25">
      <c r="A866" s="172"/>
      <c r="B866" s="183"/>
      <c r="C866" s="183"/>
      <c r="D866" s="56" t="s">
        <v>204</v>
      </c>
      <c r="E866" s="40"/>
      <c r="F866" s="18"/>
      <c r="G866" s="3" t="s">
        <v>5</v>
      </c>
      <c r="H866" s="3" t="s">
        <v>416</v>
      </c>
      <c r="I866" s="4" t="e">
        <f>(I864+I865)/N532*1000</f>
        <v>#DIV/0!</v>
      </c>
    </row>
    <row r="867" spans="1:9" ht="20.100000000000001" customHeight="1" x14ac:dyDescent="0.25">
      <c r="A867" s="172"/>
      <c r="B867" s="183"/>
      <c r="C867" s="183"/>
      <c r="D867" s="331" t="s">
        <v>68</v>
      </c>
      <c r="E867" s="50" t="s">
        <v>14</v>
      </c>
      <c r="F867" s="55"/>
      <c r="G867" s="3" t="s">
        <v>49</v>
      </c>
      <c r="H867" s="3" t="s">
        <v>416</v>
      </c>
      <c r="I867" s="5">
        <v>231</v>
      </c>
    </row>
    <row r="868" spans="1:9" ht="20.100000000000001" customHeight="1" x14ac:dyDescent="0.25">
      <c r="A868" s="172"/>
      <c r="B868" s="183"/>
      <c r="C868" s="183"/>
      <c r="D868" s="332"/>
      <c r="E868" s="50" t="s">
        <v>65</v>
      </c>
      <c r="F868" s="55"/>
      <c r="G868" s="3" t="s">
        <v>49</v>
      </c>
      <c r="H868" s="3" t="s">
        <v>416</v>
      </c>
      <c r="I868" s="5">
        <v>295</v>
      </c>
    </row>
    <row r="869" spans="1:9" ht="20.100000000000001" customHeight="1" x14ac:dyDescent="0.25">
      <c r="A869" s="172"/>
      <c r="B869" s="217"/>
      <c r="C869" s="217"/>
      <c r="D869" s="56" t="s">
        <v>71</v>
      </c>
      <c r="E869" s="40"/>
      <c r="F869" s="55"/>
      <c r="G869" s="3" t="s">
        <v>5</v>
      </c>
      <c r="H869" s="3" t="s">
        <v>416</v>
      </c>
      <c r="I869" s="4" t="e">
        <f>(I867+I868)/N532*1000</f>
        <v>#DIV/0!</v>
      </c>
    </row>
    <row r="870" spans="1:9" ht="20.100000000000001" customHeight="1" x14ac:dyDescent="0.25">
      <c r="A870" s="172"/>
      <c r="B870" s="168" t="s">
        <v>87</v>
      </c>
      <c r="C870" s="337" t="s">
        <v>73</v>
      </c>
      <c r="D870" s="338"/>
      <c r="E870" s="338"/>
      <c r="F870" s="339"/>
      <c r="G870" s="3" t="s">
        <v>49</v>
      </c>
      <c r="H870" s="3" t="s">
        <v>416</v>
      </c>
      <c r="I870" s="5">
        <f>I871+I879</f>
        <v>135</v>
      </c>
    </row>
    <row r="871" spans="1:9" ht="20.100000000000001" customHeight="1" x14ac:dyDescent="0.25">
      <c r="A871" s="172"/>
      <c r="B871" s="169"/>
      <c r="C871" s="168" t="s">
        <v>75</v>
      </c>
      <c r="D871" s="144" t="s">
        <v>76</v>
      </c>
      <c r="E871" s="189"/>
      <c r="F871" s="190"/>
      <c r="G871" s="3" t="s">
        <v>49</v>
      </c>
      <c r="H871" s="3" t="s">
        <v>416</v>
      </c>
      <c r="I871" s="5">
        <f>I873+I874-I876-I877</f>
        <v>48</v>
      </c>
    </row>
    <row r="872" spans="1:9" ht="20.100000000000001" customHeight="1" x14ac:dyDescent="0.25">
      <c r="A872" s="172"/>
      <c r="B872" s="169"/>
      <c r="C872" s="169"/>
      <c r="D872" s="34"/>
      <c r="E872" s="50" t="s">
        <v>77</v>
      </c>
      <c r="F872" s="36"/>
      <c r="G872" s="3" t="s">
        <v>5</v>
      </c>
      <c r="H872" s="3" t="s">
        <v>416</v>
      </c>
      <c r="I872" s="4" t="e">
        <f>I871/N533*1000</f>
        <v>#DIV/0!</v>
      </c>
    </row>
    <row r="873" spans="1:9" ht="20.100000000000001" customHeight="1" x14ac:dyDescent="0.25">
      <c r="A873" s="172"/>
      <c r="B873" s="169"/>
      <c r="C873" s="169"/>
      <c r="D873" s="168" t="s">
        <v>79</v>
      </c>
      <c r="E873" s="231" t="s">
        <v>14</v>
      </c>
      <c r="F873" s="190"/>
      <c r="G873" s="3" t="s">
        <v>49</v>
      </c>
      <c r="H873" s="3" t="s">
        <v>416</v>
      </c>
      <c r="I873" s="5">
        <v>174</v>
      </c>
    </row>
    <row r="874" spans="1:9" ht="20.100000000000001" customHeight="1" x14ac:dyDescent="0.25">
      <c r="A874" s="172"/>
      <c r="B874" s="169"/>
      <c r="C874" s="169"/>
      <c r="D874" s="169"/>
      <c r="E874" s="231" t="s">
        <v>65</v>
      </c>
      <c r="F874" s="190"/>
      <c r="G874" s="3" t="s">
        <v>49</v>
      </c>
      <c r="H874" s="3" t="s">
        <v>416</v>
      </c>
      <c r="I874" s="5">
        <v>127</v>
      </c>
    </row>
    <row r="875" spans="1:9" ht="20.100000000000001" customHeight="1" x14ac:dyDescent="0.25">
      <c r="A875" s="172"/>
      <c r="B875" s="169"/>
      <c r="C875" s="169"/>
      <c r="D875" s="50" t="s">
        <v>82</v>
      </c>
      <c r="E875" s="50"/>
      <c r="F875" s="55"/>
      <c r="G875" s="3" t="s">
        <v>5</v>
      </c>
      <c r="H875" s="3" t="s">
        <v>416</v>
      </c>
      <c r="I875" s="4" t="e">
        <f>(I873+I874)/N533*1000</f>
        <v>#DIV/0!</v>
      </c>
    </row>
    <row r="876" spans="1:9" ht="20.100000000000001" customHeight="1" x14ac:dyDescent="0.25">
      <c r="A876" s="172"/>
      <c r="B876" s="169"/>
      <c r="C876" s="169"/>
      <c r="D876" s="168" t="s">
        <v>84</v>
      </c>
      <c r="E876" s="231" t="s">
        <v>14</v>
      </c>
      <c r="F876" s="190"/>
      <c r="G876" s="3" t="s">
        <v>49</v>
      </c>
      <c r="H876" s="3" t="s">
        <v>416</v>
      </c>
      <c r="I876" s="5">
        <v>151</v>
      </c>
    </row>
    <row r="877" spans="1:9" ht="20.100000000000001" customHeight="1" x14ac:dyDescent="0.25">
      <c r="A877" s="173"/>
      <c r="B877" s="169"/>
      <c r="C877" s="169"/>
      <c r="D877" s="170"/>
      <c r="E877" s="231" t="s">
        <v>65</v>
      </c>
      <c r="F877" s="190"/>
      <c r="G877" s="3" t="s">
        <v>49</v>
      </c>
      <c r="H877" s="3" t="s">
        <v>416</v>
      </c>
      <c r="I877" s="5">
        <v>102</v>
      </c>
    </row>
    <row r="878" spans="1:9" ht="20.100000000000001" customHeight="1" x14ac:dyDescent="0.25">
      <c r="A878" s="145" t="s">
        <v>86</v>
      </c>
      <c r="B878" s="169"/>
      <c r="C878" s="170"/>
      <c r="D878" s="56" t="s">
        <v>88</v>
      </c>
      <c r="E878" s="56"/>
      <c r="F878" s="103"/>
      <c r="G878" s="3" t="s">
        <v>5</v>
      </c>
      <c r="H878" s="3" t="s">
        <v>416</v>
      </c>
      <c r="I878" s="4" t="e">
        <f>(I876+I877)/N533*1000</f>
        <v>#DIV/0!</v>
      </c>
    </row>
    <row r="879" spans="1:9" ht="20.100000000000001" customHeight="1" x14ac:dyDescent="0.25">
      <c r="A879" s="220"/>
      <c r="B879" s="169"/>
      <c r="C879" s="168" t="s">
        <v>90</v>
      </c>
      <c r="D879" s="144" t="s">
        <v>91</v>
      </c>
      <c r="E879" s="189"/>
      <c r="F879" s="190"/>
      <c r="G879" s="3" t="s">
        <v>49</v>
      </c>
      <c r="H879" s="3" t="s">
        <v>416</v>
      </c>
      <c r="I879" s="5">
        <f>I881+I882-I884-I885</f>
        <v>87</v>
      </c>
    </row>
    <row r="880" spans="1:9" ht="20.100000000000001" customHeight="1" x14ac:dyDescent="0.25">
      <c r="A880" s="220"/>
      <c r="B880" s="169"/>
      <c r="C880" s="183"/>
      <c r="D880" s="98"/>
      <c r="E880" s="50" t="s">
        <v>77</v>
      </c>
      <c r="F880" s="18"/>
      <c r="G880" s="3" t="s">
        <v>5</v>
      </c>
      <c r="H880" s="3" t="s">
        <v>416</v>
      </c>
      <c r="I880" s="4" t="e">
        <f>I879/N533*1000</f>
        <v>#DIV/0!</v>
      </c>
    </row>
    <row r="881" spans="1:9" ht="20.100000000000001" customHeight="1" x14ac:dyDescent="0.25">
      <c r="A881" s="220"/>
      <c r="B881" s="169"/>
      <c r="C881" s="183"/>
      <c r="D881" s="168" t="s">
        <v>94</v>
      </c>
      <c r="E881" s="231" t="s">
        <v>14</v>
      </c>
      <c r="F881" s="190"/>
      <c r="G881" s="3" t="s">
        <v>49</v>
      </c>
      <c r="H881" s="3" t="s">
        <v>416</v>
      </c>
      <c r="I881" s="5">
        <v>514</v>
      </c>
    </row>
    <row r="882" spans="1:9" ht="20.100000000000001" customHeight="1" x14ac:dyDescent="0.25">
      <c r="A882" s="220"/>
      <c r="B882" s="169"/>
      <c r="C882" s="183"/>
      <c r="D882" s="170"/>
      <c r="E882" s="231" t="s">
        <v>65</v>
      </c>
      <c r="F882" s="189"/>
      <c r="G882" s="3" t="s">
        <v>49</v>
      </c>
      <c r="H882" s="3" t="s">
        <v>416</v>
      </c>
      <c r="I882" s="5">
        <v>640</v>
      </c>
    </row>
    <row r="883" spans="1:9" ht="20.100000000000001" customHeight="1" x14ac:dyDescent="0.25">
      <c r="A883" s="220"/>
      <c r="B883" s="169"/>
      <c r="C883" s="183"/>
      <c r="D883" s="56" t="s">
        <v>204</v>
      </c>
      <c r="E883" s="40"/>
      <c r="F883" s="18"/>
      <c r="G883" s="3" t="s">
        <v>5</v>
      </c>
      <c r="H883" s="3" t="s">
        <v>416</v>
      </c>
      <c r="I883" s="4" t="e">
        <f>(I881+I882)/N533*1000</f>
        <v>#DIV/0!</v>
      </c>
    </row>
    <row r="884" spans="1:9" ht="20.100000000000001" customHeight="1" x14ac:dyDescent="0.25">
      <c r="A884" s="220"/>
      <c r="B884" s="169"/>
      <c r="C884" s="183"/>
      <c r="D884" s="331" t="s">
        <v>68</v>
      </c>
      <c r="E884" s="50" t="s">
        <v>14</v>
      </c>
      <c r="F884" s="55"/>
      <c r="G884" s="3" t="s">
        <v>49</v>
      </c>
      <c r="H884" s="3" t="s">
        <v>416</v>
      </c>
      <c r="I884" s="5">
        <v>464</v>
      </c>
    </row>
    <row r="885" spans="1:9" ht="20.100000000000001" customHeight="1" x14ac:dyDescent="0.25">
      <c r="A885" s="220"/>
      <c r="B885" s="169"/>
      <c r="C885" s="183"/>
      <c r="D885" s="332"/>
      <c r="E885" s="50" t="s">
        <v>65</v>
      </c>
      <c r="F885" s="55"/>
      <c r="G885" s="3" t="s">
        <v>49</v>
      </c>
      <c r="H885" s="3" t="s">
        <v>416</v>
      </c>
      <c r="I885" s="5">
        <v>603</v>
      </c>
    </row>
    <row r="886" spans="1:9" ht="20.100000000000001" customHeight="1" x14ac:dyDescent="0.25">
      <c r="A886" s="220"/>
      <c r="B886" s="170"/>
      <c r="C886" s="217"/>
      <c r="D886" s="56" t="s">
        <v>71</v>
      </c>
      <c r="E886" s="40"/>
      <c r="F886" s="55"/>
      <c r="G886" s="3" t="s">
        <v>5</v>
      </c>
      <c r="H886" s="3" t="s">
        <v>416</v>
      </c>
      <c r="I886" s="4" t="e">
        <f>(I884+I885)/N533*1000</f>
        <v>#DIV/0!</v>
      </c>
    </row>
    <row r="887" spans="1:9" ht="20.100000000000001" customHeight="1" x14ac:dyDescent="0.25">
      <c r="A887" s="220"/>
      <c r="B887" s="168" t="s">
        <v>120</v>
      </c>
      <c r="C887" s="337" t="s">
        <v>73</v>
      </c>
      <c r="D887" s="338"/>
      <c r="E887" s="338"/>
      <c r="F887" s="339"/>
      <c r="G887" s="3" t="s">
        <v>49</v>
      </c>
      <c r="H887" s="3" t="s">
        <v>416</v>
      </c>
      <c r="I887" s="5">
        <f>I888+I896</f>
        <v>-133</v>
      </c>
    </row>
    <row r="888" spans="1:9" ht="20.100000000000001" customHeight="1" x14ac:dyDescent="0.25">
      <c r="A888" s="220"/>
      <c r="B888" s="183"/>
      <c r="C888" s="168" t="s">
        <v>75</v>
      </c>
      <c r="D888" s="144" t="s">
        <v>76</v>
      </c>
      <c r="E888" s="189"/>
      <c r="F888" s="190"/>
      <c r="G888" s="3" t="s">
        <v>49</v>
      </c>
      <c r="H888" s="3" t="s">
        <v>416</v>
      </c>
      <c r="I888" s="5">
        <f>I890+I891-I893-I894</f>
        <v>15</v>
      </c>
    </row>
    <row r="889" spans="1:9" ht="20.100000000000001" customHeight="1" x14ac:dyDescent="0.25">
      <c r="A889" s="220"/>
      <c r="B889" s="183"/>
      <c r="C889" s="183"/>
      <c r="D889" s="34"/>
      <c r="E889" s="50" t="s">
        <v>77</v>
      </c>
      <c r="F889" s="18"/>
      <c r="G889" s="3" t="s">
        <v>5</v>
      </c>
      <c r="H889" s="3" t="s">
        <v>416</v>
      </c>
      <c r="I889" s="4" t="e">
        <f>I888/N534*1000</f>
        <v>#DIV/0!</v>
      </c>
    </row>
    <row r="890" spans="1:9" ht="20.100000000000001" customHeight="1" x14ac:dyDescent="0.25">
      <c r="A890" s="220"/>
      <c r="B890" s="183"/>
      <c r="C890" s="183"/>
      <c r="D890" s="168" t="s">
        <v>79</v>
      </c>
      <c r="E890" s="231" t="s">
        <v>14</v>
      </c>
      <c r="F890" s="190"/>
      <c r="G890" s="3" t="s">
        <v>49</v>
      </c>
      <c r="H890" s="3" t="s">
        <v>416</v>
      </c>
      <c r="I890" s="5">
        <v>93</v>
      </c>
    </row>
    <row r="891" spans="1:9" ht="20.100000000000001" customHeight="1" x14ac:dyDescent="0.25">
      <c r="A891" s="220"/>
      <c r="B891" s="183"/>
      <c r="C891" s="183"/>
      <c r="D891" s="169"/>
      <c r="E891" s="231" t="s">
        <v>65</v>
      </c>
      <c r="F891" s="190"/>
      <c r="G891" s="3" t="s">
        <v>49</v>
      </c>
      <c r="H891" s="3" t="s">
        <v>416</v>
      </c>
      <c r="I891" s="5">
        <v>79</v>
      </c>
    </row>
    <row r="892" spans="1:9" ht="20.100000000000001" customHeight="1" x14ac:dyDescent="0.25">
      <c r="A892" s="220"/>
      <c r="B892" s="183"/>
      <c r="C892" s="183"/>
      <c r="D892" s="50" t="s">
        <v>82</v>
      </c>
      <c r="E892" s="50"/>
      <c r="F892" s="55"/>
      <c r="G892" s="3" t="s">
        <v>5</v>
      </c>
      <c r="H892" s="3" t="s">
        <v>416</v>
      </c>
      <c r="I892" s="4" t="e">
        <f>(I890+I891)/N534*1000</f>
        <v>#DIV/0!</v>
      </c>
    </row>
    <row r="893" spans="1:9" ht="20.100000000000001" customHeight="1" x14ac:dyDescent="0.25">
      <c r="A893" s="220"/>
      <c r="B893" s="183"/>
      <c r="C893" s="183"/>
      <c r="D893" s="168" t="s">
        <v>84</v>
      </c>
      <c r="E893" s="231" t="s">
        <v>14</v>
      </c>
      <c r="F893" s="190"/>
      <c r="G893" s="3" t="s">
        <v>49</v>
      </c>
      <c r="H893" s="3" t="s">
        <v>416</v>
      </c>
      <c r="I893" s="5">
        <v>88</v>
      </c>
    </row>
    <row r="894" spans="1:9" ht="20.100000000000001" customHeight="1" x14ac:dyDescent="0.25">
      <c r="A894" s="220"/>
      <c r="B894" s="183"/>
      <c r="C894" s="183"/>
      <c r="D894" s="169"/>
      <c r="E894" s="231" t="s">
        <v>65</v>
      </c>
      <c r="F894" s="190"/>
      <c r="G894" s="3" t="s">
        <v>49</v>
      </c>
      <c r="H894" s="3" t="s">
        <v>416</v>
      </c>
      <c r="I894" s="5">
        <v>69</v>
      </c>
    </row>
    <row r="895" spans="1:9" ht="20.100000000000001" customHeight="1" x14ac:dyDescent="0.25">
      <c r="A895" s="220"/>
      <c r="B895" s="183"/>
      <c r="C895" s="217"/>
      <c r="D895" s="56" t="s">
        <v>88</v>
      </c>
      <c r="E895" s="56"/>
      <c r="F895" s="103"/>
      <c r="G895" s="3" t="s">
        <v>5</v>
      </c>
      <c r="H895" s="3" t="s">
        <v>416</v>
      </c>
      <c r="I895" s="4" t="e">
        <f>(I893+I894)/N534*1000</f>
        <v>#DIV/0!</v>
      </c>
    </row>
    <row r="896" spans="1:9" ht="20.100000000000001" customHeight="1" x14ac:dyDescent="0.25">
      <c r="A896" s="220"/>
      <c r="B896" s="183"/>
      <c r="C896" s="168" t="s">
        <v>90</v>
      </c>
      <c r="D896" s="144" t="s">
        <v>91</v>
      </c>
      <c r="E896" s="189"/>
      <c r="F896" s="190"/>
      <c r="G896" s="3" t="s">
        <v>49</v>
      </c>
      <c r="H896" s="3" t="s">
        <v>416</v>
      </c>
      <c r="I896" s="5">
        <f>I898+I899-I901-I902</f>
        <v>-148</v>
      </c>
    </row>
    <row r="897" spans="1:9" ht="20.100000000000001" customHeight="1" x14ac:dyDescent="0.25">
      <c r="A897" s="220"/>
      <c r="B897" s="183"/>
      <c r="C897" s="183"/>
      <c r="D897" s="98"/>
      <c r="E897" s="50" t="s">
        <v>77</v>
      </c>
      <c r="F897" s="18"/>
      <c r="G897" s="3" t="s">
        <v>5</v>
      </c>
      <c r="H897" s="3" t="s">
        <v>416</v>
      </c>
      <c r="I897" s="4" t="e">
        <f>I896/N534*1000</f>
        <v>#DIV/0!</v>
      </c>
    </row>
    <row r="898" spans="1:9" ht="20.100000000000001" customHeight="1" x14ac:dyDescent="0.25">
      <c r="A898" s="220"/>
      <c r="B898" s="183"/>
      <c r="C898" s="183"/>
      <c r="D898" s="168" t="s">
        <v>94</v>
      </c>
      <c r="E898" s="231" t="s">
        <v>14</v>
      </c>
      <c r="F898" s="190"/>
      <c r="G898" s="3" t="s">
        <v>49</v>
      </c>
      <c r="H898" s="3" t="s">
        <v>416</v>
      </c>
      <c r="I898" s="5">
        <v>203</v>
      </c>
    </row>
    <row r="899" spans="1:9" ht="20.100000000000001" customHeight="1" x14ac:dyDescent="0.25">
      <c r="A899" s="220"/>
      <c r="B899" s="183"/>
      <c r="C899" s="183"/>
      <c r="D899" s="170"/>
      <c r="E899" s="231" t="s">
        <v>65</v>
      </c>
      <c r="F899" s="189"/>
      <c r="G899" s="3" t="s">
        <v>49</v>
      </c>
      <c r="H899" s="3" t="s">
        <v>416</v>
      </c>
      <c r="I899" s="5">
        <v>295</v>
      </c>
    </row>
    <row r="900" spans="1:9" ht="20.100000000000001" customHeight="1" x14ac:dyDescent="0.25">
      <c r="A900" s="220"/>
      <c r="B900" s="183"/>
      <c r="C900" s="183"/>
      <c r="D900" s="56" t="s">
        <v>204</v>
      </c>
      <c r="E900" s="40"/>
      <c r="F900" s="18"/>
      <c r="G900" s="3" t="s">
        <v>5</v>
      </c>
      <c r="H900" s="3" t="s">
        <v>416</v>
      </c>
      <c r="I900" s="4" t="e">
        <f>(I898+I899)/N534*1000</f>
        <v>#DIV/0!</v>
      </c>
    </row>
    <row r="901" spans="1:9" ht="20.100000000000001" customHeight="1" x14ac:dyDescent="0.25">
      <c r="A901" s="220"/>
      <c r="B901" s="183"/>
      <c r="C901" s="183"/>
      <c r="D901" s="331" t="s">
        <v>68</v>
      </c>
      <c r="E901" s="50" t="s">
        <v>14</v>
      </c>
      <c r="F901" s="55"/>
      <c r="G901" s="3" t="s">
        <v>49</v>
      </c>
      <c r="H901" s="3" t="s">
        <v>416</v>
      </c>
      <c r="I901" s="5">
        <v>275</v>
      </c>
    </row>
    <row r="902" spans="1:9" ht="20.100000000000001" customHeight="1" x14ac:dyDescent="0.25">
      <c r="A902" s="220"/>
      <c r="B902" s="183"/>
      <c r="C902" s="183"/>
      <c r="D902" s="332"/>
      <c r="E902" s="50" t="s">
        <v>65</v>
      </c>
      <c r="F902" s="55"/>
      <c r="G902" s="3" t="s">
        <v>49</v>
      </c>
      <c r="H902" s="3" t="s">
        <v>416</v>
      </c>
      <c r="I902" s="5">
        <v>371</v>
      </c>
    </row>
    <row r="903" spans="1:9" ht="20.100000000000001" customHeight="1" x14ac:dyDescent="0.25">
      <c r="A903" s="220"/>
      <c r="B903" s="217"/>
      <c r="C903" s="217"/>
      <c r="D903" s="56" t="s">
        <v>71</v>
      </c>
      <c r="E903" s="40"/>
      <c r="F903" s="55"/>
      <c r="G903" s="3" t="s">
        <v>5</v>
      </c>
      <c r="H903" s="3" t="s">
        <v>416</v>
      </c>
      <c r="I903" s="4" t="e">
        <f>(I901+I902)/N534*1000</f>
        <v>#DIV/0!</v>
      </c>
    </row>
    <row r="904" spans="1:9" ht="20.100000000000001" customHeight="1" x14ac:dyDescent="0.25">
      <c r="A904" s="220"/>
      <c r="B904" s="168" t="s">
        <v>89</v>
      </c>
      <c r="C904" s="337" t="s">
        <v>73</v>
      </c>
      <c r="D904" s="340"/>
      <c r="E904" s="340"/>
      <c r="F904" s="341"/>
      <c r="G904" s="3" t="s">
        <v>49</v>
      </c>
      <c r="H904" s="3" t="s">
        <v>416</v>
      </c>
      <c r="I904" s="5">
        <f>I905+I913</f>
        <v>1133</v>
      </c>
    </row>
    <row r="905" spans="1:9" ht="20.100000000000001" customHeight="1" x14ac:dyDescent="0.25">
      <c r="A905" s="220"/>
      <c r="B905" s="169"/>
      <c r="C905" s="168" t="s">
        <v>75</v>
      </c>
      <c r="D905" s="144" t="s">
        <v>76</v>
      </c>
      <c r="E905" s="342"/>
      <c r="F905" s="218"/>
      <c r="G905" s="3" t="s">
        <v>49</v>
      </c>
      <c r="H905" s="3" t="s">
        <v>416</v>
      </c>
      <c r="I905" s="5">
        <f>I907+I908-I910-I911</f>
        <v>283</v>
      </c>
    </row>
    <row r="906" spans="1:9" ht="20.100000000000001" customHeight="1" x14ac:dyDescent="0.25">
      <c r="A906" s="220"/>
      <c r="B906" s="169"/>
      <c r="C906" s="169"/>
      <c r="D906" s="34"/>
      <c r="E906" s="50" t="s">
        <v>77</v>
      </c>
      <c r="F906" s="36"/>
      <c r="G906" s="3" t="s">
        <v>5</v>
      </c>
      <c r="H906" s="3" t="s">
        <v>416</v>
      </c>
      <c r="I906" s="4" t="e">
        <f>I905/N535*1000</f>
        <v>#DIV/0!</v>
      </c>
    </row>
    <row r="907" spans="1:9" ht="20.100000000000001" customHeight="1" x14ac:dyDescent="0.25">
      <c r="A907" s="220"/>
      <c r="B907" s="169"/>
      <c r="C907" s="169"/>
      <c r="D907" s="156" t="s">
        <v>359</v>
      </c>
      <c r="E907" s="231" t="s">
        <v>14</v>
      </c>
      <c r="F907" s="341"/>
      <c r="G907" s="3" t="s">
        <v>49</v>
      </c>
      <c r="H907" s="3" t="s">
        <v>416</v>
      </c>
      <c r="I907" s="5">
        <v>366</v>
      </c>
    </row>
    <row r="908" spans="1:9" ht="20.100000000000001" customHeight="1" x14ac:dyDescent="0.25">
      <c r="A908" s="220"/>
      <c r="B908" s="169"/>
      <c r="C908" s="169"/>
      <c r="D908" s="157"/>
      <c r="E908" s="231" t="s">
        <v>65</v>
      </c>
      <c r="F908" s="341"/>
      <c r="G908" s="3" t="s">
        <v>49</v>
      </c>
      <c r="H908" s="3" t="s">
        <v>416</v>
      </c>
      <c r="I908" s="5">
        <v>348</v>
      </c>
    </row>
    <row r="909" spans="1:9" ht="20.100000000000001" customHeight="1" x14ac:dyDescent="0.25">
      <c r="A909" s="220"/>
      <c r="B909" s="169"/>
      <c r="C909" s="169"/>
      <c r="D909" s="50" t="s">
        <v>82</v>
      </c>
      <c r="E909" s="50"/>
      <c r="F909" s="55"/>
      <c r="G909" s="3" t="s">
        <v>5</v>
      </c>
      <c r="H909" s="3" t="s">
        <v>416</v>
      </c>
      <c r="I909" s="4" t="e">
        <f>(I907+I908)/N535*1000</f>
        <v>#DIV/0!</v>
      </c>
    </row>
    <row r="910" spans="1:9" ht="20.100000000000001" customHeight="1" x14ac:dyDescent="0.25">
      <c r="A910" s="220"/>
      <c r="B910" s="169"/>
      <c r="C910" s="169"/>
      <c r="D910" s="168" t="s">
        <v>84</v>
      </c>
      <c r="E910" s="231" t="s">
        <v>14</v>
      </c>
      <c r="F910" s="341"/>
      <c r="G910" s="3" t="s">
        <v>49</v>
      </c>
      <c r="H910" s="3" t="s">
        <v>416</v>
      </c>
      <c r="I910" s="5">
        <v>265</v>
      </c>
    </row>
    <row r="911" spans="1:9" ht="20.100000000000001" customHeight="1" x14ac:dyDescent="0.25">
      <c r="A911" s="220"/>
      <c r="B911" s="169"/>
      <c r="C911" s="169"/>
      <c r="D911" s="222"/>
      <c r="E911" s="231" t="s">
        <v>65</v>
      </c>
      <c r="F911" s="341"/>
      <c r="G911" s="3" t="s">
        <v>49</v>
      </c>
      <c r="H911" s="3" t="s">
        <v>416</v>
      </c>
      <c r="I911" s="5">
        <v>166</v>
      </c>
    </row>
    <row r="912" spans="1:9" ht="20.100000000000001" customHeight="1" x14ac:dyDescent="0.25">
      <c r="A912" s="226"/>
      <c r="B912" s="169"/>
      <c r="C912" s="170"/>
      <c r="D912" s="56" t="s">
        <v>88</v>
      </c>
      <c r="E912" s="56"/>
      <c r="F912" s="103"/>
      <c r="G912" s="3" t="s">
        <v>5</v>
      </c>
      <c r="H912" s="3" t="s">
        <v>416</v>
      </c>
      <c r="I912" s="4" t="e">
        <f>(I910+I911)/N535*1000</f>
        <v>#DIV/0!</v>
      </c>
    </row>
    <row r="913" spans="1:9" ht="20.100000000000001" customHeight="1" x14ac:dyDescent="0.25">
      <c r="A913" s="145" t="s">
        <v>86</v>
      </c>
      <c r="B913" s="169"/>
      <c r="C913" s="168" t="s">
        <v>90</v>
      </c>
      <c r="D913" s="144" t="s">
        <v>91</v>
      </c>
      <c r="E913" s="189"/>
      <c r="F913" s="190"/>
      <c r="G913" s="3" t="s">
        <v>49</v>
      </c>
      <c r="H913" s="3" t="s">
        <v>416</v>
      </c>
      <c r="I913" s="5">
        <f>I915+I916-I918-I919</f>
        <v>850</v>
      </c>
    </row>
    <row r="914" spans="1:9" ht="20.100000000000001" customHeight="1" x14ac:dyDescent="0.25">
      <c r="A914" s="220"/>
      <c r="B914" s="169"/>
      <c r="C914" s="183"/>
      <c r="D914" s="98"/>
      <c r="E914" s="50" t="s">
        <v>77</v>
      </c>
      <c r="F914" s="18"/>
      <c r="G914" s="3" t="s">
        <v>5</v>
      </c>
      <c r="H914" s="3" t="s">
        <v>416</v>
      </c>
      <c r="I914" s="4" t="e">
        <f>I913/N535*1000</f>
        <v>#DIV/0!</v>
      </c>
    </row>
    <row r="915" spans="1:9" ht="20.100000000000001" customHeight="1" x14ac:dyDescent="0.25">
      <c r="A915" s="220"/>
      <c r="B915" s="169"/>
      <c r="C915" s="183"/>
      <c r="D915" s="168" t="s">
        <v>94</v>
      </c>
      <c r="E915" s="231" t="s">
        <v>14</v>
      </c>
      <c r="F915" s="190"/>
      <c r="G915" s="3" t="s">
        <v>49</v>
      </c>
      <c r="H915" s="3" t="s">
        <v>416</v>
      </c>
      <c r="I915" s="5">
        <v>1664</v>
      </c>
    </row>
    <row r="916" spans="1:9" ht="20.100000000000001" customHeight="1" x14ac:dyDescent="0.25">
      <c r="A916" s="220"/>
      <c r="B916" s="169"/>
      <c r="C916" s="183"/>
      <c r="D916" s="170"/>
      <c r="E916" s="231" t="s">
        <v>65</v>
      </c>
      <c r="F916" s="189"/>
      <c r="G916" s="3" t="s">
        <v>49</v>
      </c>
      <c r="H916" s="3" t="s">
        <v>416</v>
      </c>
      <c r="I916" s="5">
        <v>1933</v>
      </c>
    </row>
    <row r="917" spans="1:9" ht="20.100000000000001" customHeight="1" x14ac:dyDescent="0.25">
      <c r="A917" s="220"/>
      <c r="B917" s="169"/>
      <c r="C917" s="183"/>
      <c r="D917" s="56" t="s">
        <v>204</v>
      </c>
      <c r="E917" s="40"/>
      <c r="F917" s="18"/>
      <c r="G917" s="3" t="s">
        <v>5</v>
      </c>
      <c r="H917" s="3" t="s">
        <v>416</v>
      </c>
      <c r="I917" s="4" t="e">
        <f>(I915+I916)/N535*1000</f>
        <v>#DIV/0!</v>
      </c>
    </row>
    <row r="918" spans="1:9" ht="20.100000000000001" customHeight="1" x14ac:dyDescent="0.25">
      <c r="A918" s="220"/>
      <c r="B918" s="169"/>
      <c r="C918" s="183"/>
      <c r="D918" s="331" t="s">
        <v>68</v>
      </c>
      <c r="E918" s="50" t="s">
        <v>14</v>
      </c>
      <c r="F918" s="55"/>
      <c r="G918" s="3" t="s">
        <v>49</v>
      </c>
      <c r="H918" s="3" t="s">
        <v>416</v>
      </c>
      <c r="I918" s="5">
        <v>1225</v>
      </c>
    </row>
    <row r="919" spans="1:9" ht="20.100000000000001" customHeight="1" x14ac:dyDescent="0.25">
      <c r="A919" s="220"/>
      <c r="B919" s="169"/>
      <c r="C919" s="183"/>
      <c r="D919" s="332"/>
      <c r="E919" s="50" t="s">
        <v>65</v>
      </c>
      <c r="F919" s="55"/>
      <c r="G919" s="3" t="s">
        <v>49</v>
      </c>
      <c r="H919" s="3" t="s">
        <v>416</v>
      </c>
      <c r="I919" s="5">
        <v>1522</v>
      </c>
    </row>
    <row r="920" spans="1:9" ht="20.100000000000001" customHeight="1" x14ac:dyDescent="0.25">
      <c r="A920" s="220"/>
      <c r="B920" s="170"/>
      <c r="C920" s="217"/>
      <c r="D920" s="56" t="s">
        <v>71</v>
      </c>
      <c r="E920" s="40"/>
      <c r="F920" s="55"/>
      <c r="G920" s="3" t="s">
        <v>5</v>
      </c>
      <c r="H920" s="3" t="s">
        <v>416</v>
      </c>
      <c r="I920" s="4" t="e">
        <f>(I918+I919)/N535*1000</f>
        <v>#DIV/0!</v>
      </c>
    </row>
    <row r="921" spans="1:9" ht="20.100000000000001" customHeight="1" x14ac:dyDescent="0.25">
      <c r="A921" s="220"/>
      <c r="B921" s="168" t="s">
        <v>103</v>
      </c>
      <c r="C921" s="337" t="s">
        <v>73</v>
      </c>
      <c r="D921" s="338"/>
      <c r="E921" s="338"/>
      <c r="F921" s="339"/>
      <c r="G921" s="3" t="s">
        <v>49</v>
      </c>
      <c r="H921" s="3" t="s">
        <v>416</v>
      </c>
      <c r="I921" s="5">
        <f>I922+I930</f>
        <v>580</v>
      </c>
    </row>
    <row r="922" spans="1:9" ht="20.100000000000001" customHeight="1" x14ac:dyDescent="0.25">
      <c r="A922" s="220"/>
      <c r="B922" s="183"/>
      <c r="C922" s="168" t="s">
        <v>75</v>
      </c>
      <c r="D922" s="144" t="s">
        <v>76</v>
      </c>
      <c r="E922" s="189"/>
      <c r="F922" s="190"/>
      <c r="G922" s="3" t="s">
        <v>49</v>
      </c>
      <c r="H922" s="3" t="s">
        <v>416</v>
      </c>
      <c r="I922" s="5">
        <f>I924+I925-I927-I928</f>
        <v>165</v>
      </c>
    </row>
    <row r="923" spans="1:9" ht="20.100000000000001" customHeight="1" x14ac:dyDescent="0.25">
      <c r="A923" s="220"/>
      <c r="B923" s="183"/>
      <c r="C923" s="183"/>
      <c r="D923" s="34"/>
      <c r="E923" s="50" t="s">
        <v>77</v>
      </c>
      <c r="F923" s="18"/>
      <c r="G923" s="3" t="s">
        <v>5</v>
      </c>
      <c r="H923" s="3" t="s">
        <v>416</v>
      </c>
      <c r="I923" s="4" t="e">
        <f>I922/N536*1000</f>
        <v>#DIV/0!</v>
      </c>
    </row>
    <row r="924" spans="1:9" ht="20.100000000000001" customHeight="1" x14ac:dyDescent="0.25">
      <c r="A924" s="220"/>
      <c r="B924" s="183"/>
      <c r="C924" s="183"/>
      <c r="D924" s="168" t="s">
        <v>79</v>
      </c>
      <c r="E924" s="231" t="s">
        <v>14</v>
      </c>
      <c r="F924" s="190"/>
      <c r="G924" s="3" t="s">
        <v>49</v>
      </c>
      <c r="H924" s="3" t="s">
        <v>416</v>
      </c>
      <c r="I924" s="5">
        <v>265</v>
      </c>
    </row>
    <row r="925" spans="1:9" ht="20.100000000000001" customHeight="1" x14ac:dyDescent="0.25">
      <c r="A925" s="220"/>
      <c r="B925" s="183"/>
      <c r="C925" s="183"/>
      <c r="D925" s="169"/>
      <c r="E925" s="231" t="s">
        <v>65</v>
      </c>
      <c r="F925" s="190"/>
      <c r="G925" s="3" t="s">
        <v>49</v>
      </c>
      <c r="H925" s="3" t="s">
        <v>416</v>
      </c>
      <c r="I925" s="5">
        <v>266</v>
      </c>
    </row>
    <row r="926" spans="1:9" ht="20.100000000000001" customHeight="1" x14ac:dyDescent="0.25">
      <c r="A926" s="220"/>
      <c r="B926" s="183"/>
      <c r="C926" s="183"/>
      <c r="D926" s="50" t="s">
        <v>82</v>
      </c>
      <c r="E926" s="50"/>
      <c r="F926" s="55"/>
      <c r="G926" s="3" t="s">
        <v>5</v>
      </c>
      <c r="H926" s="3" t="s">
        <v>416</v>
      </c>
      <c r="I926" s="4" t="e">
        <f>(I924+I925)/N536*1000</f>
        <v>#DIV/0!</v>
      </c>
    </row>
    <row r="927" spans="1:9" ht="20.100000000000001" customHeight="1" x14ac:dyDescent="0.25">
      <c r="A927" s="220"/>
      <c r="B927" s="183"/>
      <c r="C927" s="183"/>
      <c r="D927" s="168" t="s">
        <v>84</v>
      </c>
      <c r="E927" s="231" t="s">
        <v>14</v>
      </c>
      <c r="F927" s="190"/>
      <c r="G927" s="3" t="s">
        <v>49</v>
      </c>
      <c r="H927" s="3" t="s">
        <v>416</v>
      </c>
      <c r="I927" s="5">
        <v>235</v>
      </c>
    </row>
    <row r="928" spans="1:9" ht="20.100000000000001" customHeight="1" x14ac:dyDescent="0.25">
      <c r="A928" s="220"/>
      <c r="B928" s="183"/>
      <c r="C928" s="183"/>
      <c r="D928" s="169"/>
      <c r="E928" s="231" t="s">
        <v>65</v>
      </c>
      <c r="F928" s="190"/>
      <c r="G928" s="3" t="s">
        <v>49</v>
      </c>
      <c r="H928" s="3" t="s">
        <v>416</v>
      </c>
      <c r="I928" s="5">
        <v>131</v>
      </c>
    </row>
    <row r="929" spans="1:9" ht="20.100000000000001" customHeight="1" x14ac:dyDescent="0.25">
      <c r="A929" s="220"/>
      <c r="B929" s="183"/>
      <c r="C929" s="217"/>
      <c r="D929" s="56" t="s">
        <v>88</v>
      </c>
      <c r="E929" s="56"/>
      <c r="F929" s="103"/>
      <c r="G929" s="3" t="s">
        <v>5</v>
      </c>
      <c r="H929" s="3" t="s">
        <v>416</v>
      </c>
      <c r="I929" s="4" t="e">
        <f>(I927+I928)/N536*1000</f>
        <v>#DIV/0!</v>
      </c>
    </row>
    <row r="930" spans="1:9" ht="20.100000000000001" customHeight="1" x14ac:dyDescent="0.25">
      <c r="A930" s="220"/>
      <c r="B930" s="183"/>
      <c r="C930" s="168" t="s">
        <v>90</v>
      </c>
      <c r="D930" s="144" t="s">
        <v>91</v>
      </c>
      <c r="E930" s="189"/>
      <c r="F930" s="190"/>
      <c r="G930" s="3" t="s">
        <v>49</v>
      </c>
      <c r="H930" s="3" t="s">
        <v>416</v>
      </c>
      <c r="I930" s="5">
        <f>I932+I933-I935-I936</f>
        <v>415</v>
      </c>
    </row>
    <row r="931" spans="1:9" ht="20.100000000000001" customHeight="1" x14ac:dyDescent="0.25">
      <c r="A931" s="220"/>
      <c r="B931" s="183"/>
      <c r="C931" s="183"/>
      <c r="D931" s="98"/>
      <c r="E931" s="50" t="s">
        <v>77</v>
      </c>
      <c r="F931" s="18"/>
      <c r="G931" s="3" t="s">
        <v>5</v>
      </c>
      <c r="H931" s="3" t="s">
        <v>416</v>
      </c>
      <c r="I931" s="4" t="e">
        <f>I930/N536*1000</f>
        <v>#DIV/0!</v>
      </c>
    </row>
    <row r="932" spans="1:9" ht="20.100000000000001" customHeight="1" x14ac:dyDescent="0.25">
      <c r="A932" s="220"/>
      <c r="B932" s="183"/>
      <c r="C932" s="183"/>
      <c r="D932" s="168" t="s">
        <v>94</v>
      </c>
      <c r="E932" s="231" t="s">
        <v>14</v>
      </c>
      <c r="F932" s="190"/>
      <c r="G932" s="3" t="s">
        <v>49</v>
      </c>
      <c r="H932" s="3" t="s">
        <v>416</v>
      </c>
      <c r="I932" s="5">
        <v>898</v>
      </c>
    </row>
    <row r="933" spans="1:9" ht="20.100000000000001" customHeight="1" x14ac:dyDescent="0.25">
      <c r="A933" s="220"/>
      <c r="B933" s="183"/>
      <c r="C933" s="183"/>
      <c r="D933" s="170"/>
      <c r="E933" s="231" t="s">
        <v>65</v>
      </c>
      <c r="F933" s="189"/>
      <c r="G933" s="3" t="s">
        <v>49</v>
      </c>
      <c r="H933" s="3" t="s">
        <v>416</v>
      </c>
      <c r="I933" s="5">
        <v>1222</v>
      </c>
    </row>
    <row r="934" spans="1:9" ht="20.100000000000001" customHeight="1" x14ac:dyDescent="0.25">
      <c r="A934" s="220"/>
      <c r="B934" s="183"/>
      <c r="C934" s="183"/>
      <c r="D934" s="56" t="s">
        <v>204</v>
      </c>
      <c r="E934" s="40"/>
      <c r="F934" s="18"/>
      <c r="G934" s="3" t="s">
        <v>5</v>
      </c>
      <c r="H934" s="3" t="s">
        <v>416</v>
      </c>
      <c r="I934" s="4" t="e">
        <f>(I932+I933)/N536*1000</f>
        <v>#DIV/0!</v>
      </c>
    </row>
    <row r="935" spans="1:9" ht="20.100000000000001" customHeight="1" x14ac:dyDescent="0.25">
      <c r="A935" s="220"/>
      <c r="B935" s="183"/>
      <c r="C935" s="183"/>
      <c r="D935" s="331" t="s">
        <v>68</v>
      </c>
      <c r="E935" s="50" t="s">
        <v>14</v>
      </c>
      <c r="F935" s="55"/>
      <c r="G935" s="3" t="s">
        <v>49</v>
      </c>
      <c r="H935" s="3" t="s">
        <v>416</v>
      </c>
      <c r="I935" s="5">
        <v>723</v>
      </c>
    </row>
    <row r="936" spans="1:9" ht="20.100000000000001" customHeight="1" x14ac:dyDescent="0.25">
      <c r="A936" s="220"/>
      <c r="B936" s="183"/>
      <c r="C936" s="183"/>
      <c r="D936" s="332"/>
      <c r="E936" s="50" t="s">
        <v>65</v>
      </c>
      <c r="F936" s="55"/>
      <c r="G936" s="3" t="s">
        <v>49</v>
      </c>
      <c r="H936" s="3" t="s">
        <v>416</v>
      </c>
      <c r="I936" s="5">
        <v>982</v>
      </c>
    </row>
    <row r="937" spans="1:9" ht="20.100000000000001" customHeight="1" x14ac:dyDescent="0.25">
      <c r="A937" s="220"/>
      <c r="B937" s="217"/>
      <c r="C937" s="217"/>
      <c r="D937" s="56" t="s">
        <v>71</v>
      </c>
      <c r="E937" s="40"/>
      <c r="F937" s="55"/>
      <c r="G937" s="3" t="s">
        <v>5</v>
      </c>
      <c r="H937" s="3" t="s">
        <v>416</v>
      </c>
      <c r="I937" s="4" t="e">
        <f>(I935+I936)/N536*1000</f>
        <v>#DIV/0!</v>
      </c>
    </row>
    <row r="938" spans="1:9" ht="20.100000000000001" customHeight="1" x14ac:dyDescent="0.25">
      <c r="A938" s="220"/>
      <c r="B938" s="168" t="s">
        <v>92</v>
      </c>
      <c r="C938" s="337" t="s">
        <v>73</v>
      </c>
      <c r="D938" s="338"/>
      <c r="E938" s="338"/>
      <c r="F938" s="339"/>
      <c r="G938" s="3" t="s">
        <v>49</v>
      </c>
      <c r="H938" s="3" t="s">
        <v>416</v>
      </c>
      <c r="I938" s="5">
        <f>I939+I947</f>
        <v>570</v>
      </c>
    </row>
    <row r="939" spans="1:9" ht="20.100000000000001" customHeight="1" x14ac:dyDescent="0.25">
      <c r="A939" s="220"/>
      <c r="B939" s="169"/>
      <c r="C939" s="168" t="s">
        <v>75</v>
      </c>
      <c r="D939" s="144" t="s">
        <v>76</v>
      </c>
      <c r="E939" s="189"/>
      <c r="F939" s="190"/>
      <c r="G939" s="3" t="s">
        <v>49</v>
      </c>
      <c r="H939" s="3" t="s">
        <v>416</v>
      </c>
      <c r="I939" s="5">
        <f>I941+I942-I944-I945</f>
        <v>314</v>
      </c>
    </row>
    <row r="940" spans="1:9" ht="20.100000000000001" customHeight="1" x14ac:dyDescent="0.25">
      <c r="A940" s="220"/>
      <c r="B940" s="169"/>
      <c r="C940" s="169"/>
      <c r="D940" s="34"/>
      <c r="E940" s="50" t="s">
        <v>77</v>
      </c>
      <c r="F940" s="35"/>
      <c r="G940" s="3" t="s">
        <v>5</v>
      </c>
      <c r="H940" s="3" t="s">
        <v>416</v>
      </c>
      <c r="I940" s="4" t="e">
        <f>I939/N537*1000</f>
        <v>#DIV/0!</v>
      </c>
    </row>
    <row r="941" spans="1:9" ht="20.100000000000001" customHeight="1" x14ac:dyDescent="0.25">
      <c r="A941" s="220"/>
      <c r="B941" s="169"/>
      <c r="C941" s="169"/>
      <c r="D941" s="156" t="s">
        <v>359</v>
      </c>
      <c r="E941" s="231" t="s">
        <v>14</v>
      </c>
      <c r="F941" s="190"/>
      <c r="G941" s="3" t="s">
        <v>49</v>
      </c>
      <c r="H941" s="3" t="s">
        <v>416</v>
      </c>
      <c r="I941" s="5">
        <v>403</v>
      </c>
    </row>
    <row r="942" spans="1:9" ht="20.100000000000001" customHeight="1" x14ac:dyDescent="0.25">
      <c r="A942" s="220"/>
      <c r="B942" s="169"/>
      <c r="C942" s="169"/>
      <c r="D942" s="157"/>
      <c r="E942" s="231" t="s">
        <v>65</v>
      </c>
      <c r="F942" s="190"/>
      <c r="G942" s="3" t="s">
        <v>49</v>
      </c>
      <c r="H942" s="3" t="s">
        <v>416</v>
      </c>
      <c r="I942" s="5">
        <v>402</v>
      </c>
    </row>
    <row r="943" spans="1:9" ht="20.100000000000001" customHeight="1" x14ac:dyDescent="0.25">
      <c r="A943" s="220"/>
      <c r="B943" s="169"/>
      <c r="C943" s="169"/>
      <c r="D943" s="50" t="s">
        <v>82</v>
      </c>
      <c r="E943" s="50"/>
      <c r="F943" s="55"/>
      <c r="G943" s="3" t="s">
        <v>5</v>
      </c>
      <c r="H943" s="3" t="s">
        <v>416</v>
      </c>
      <c r="I943" s="4" t="e">
        <f>(I941+I942)/N537*1000</f>
        <v>#DIV/0!</v>
      </c>
    </row>
    <row r="944" spans="1:9" ht="20.100000000000001" customHeight="1" x14ac:dyDescent="0.25">
      <c r="A944" s="220"/>
      <c r="B944" s="169"/>
      <c r="C944" s="169"/>
      <c r="D944" s="168" t="s">
        <v>84</v>
      </c>
      <c r="E944" s="231" t="s">
        <v>14</v>
      </c>
      <c r="F944" s="190"/>
      <c r="G944" s="3" t="s">
        <v>49</v>
      </c>
      <c r="H944" s="3" t="s">
        <v>416</v>
      </c>
      <c r="I944" s="5">
        <v>319</v>
      </c>
    </row>
    <row r="945" spans="1:9" ht="20.100000000000001" customHeight="1" x14ac:dyDescent="0.25">
      <c r="A945" s="220"/>
      <c r="B945" s="169"/>
      <c r="C945" s="169"/>
      <c r="D945" s="169"/>
      <c r="E945" s="231" t="s">
        <v>65</v>
      </c>
      <c r="F945" s="190"/>
      <c r="G945" s="3" t="s">
        <v>49</v>
      </c>
      <c r="H945" s="3" t="s">
        <v>416</v>
      </c>
      <c r="I945" s="5">
        <v>172</v>
      </c>
    </row>
    <row r="946" spans="1:9" ht="20.100000000000001" customHeight="1" x14ac:dyDescent="0.25">
      <c r="A946" s="220"/>
      <c r="B946" s="169"/>
      <c r="C946" s="170"/>
      <c r="D946" s="56" t="s">
        <v>88</v>
      </c>
      <c r="E946" s="56"/>
      <c r="F946" s="103"/>
      <c r="G946" s="3" t="s">
        <v>5</v>
      </c>
      <c r="H946" s="3" t="s">
        <v>416</v>
      </c>
      <c r="I946" s="4" t="e">
        <f>(I944+I945)/N537*1000</f>
        <v>#DIV/0!</v>
      </c>
    </row>
    <row r="947" spans="1:9" ht="20.100000000000001" customHeight="1" x14ac:dyDescent="0.25">
      <c r="A947" s="226"/>
      <c r="B947" s="169"/>
      <c r="C947" s="168" t="s">
        <v>489</v>
      </c>
      <c r="D947" s="163" t="s">
        <v>91</v>
      </c>
      <c r="E947" s="189"/>
      <c r="F947" s="190"/>
      <c r="G947" s="3" t="s">
        <v>49</v>
      </c>
      <c r="H947" s="3" t="s">
        <v>416</v>
      </c>
      <c r="I947" s="5">
        <f>I949+I950-I952-I953</f>
        <v>256</v>
      </c>
    </row>
    <row r="948" spans="1:9" ht="20.100000000000001" customHeight="1" x14ac:dyDescent="0.25">
      <c r="A948" s="145" t="s">
        <v>86</v>
      </c>
      <c r="B948" s="169"/>
      <c r="C948" s="169"/>
      <c r="D948" s="57" t="s">
        <v>70</v>
      </c>
      <c r="E948" s="50" t="s">
        <v>77</v>
      </c>
      <c r="F948" s="18"/>
      <c r="G948" s="3" t="s">
        <v>5</v>
      </c>
      <c r="H948" s="3" t="s">
        <v>416</v>
      </c>
      <c r="I948" s="4" t="e">
        <f>I947/N537*1000</f>
        <v>#DIV/0!</v>
      </c>
    </row>
    <row r="949" spans="1:9" ht="20.100000000000001" customHeight="1" x14ac:dyDescent="0.25">
      <c r="A949" s="220"/>
      <c r="B949" s="169"/>
      <c r="C949" s="169"/>
      <c r="D949" s="168" t="s">
        <v>94</v>
      </c>
      <c r="E949" s="231" t="s">
        <v>14</v>
      </c>
      <c r="F949" s="190"/>
      <c r="G949" s="3" t="s">
        <v>49</v>
      </c>
      <c r="H949" s="3" t="s">
        <v>416</v>
      </c>
      <c r="I949" s="5">
        <v>1364</v>
      </c>
    </row>
    <row r="950" spans="1:9" ht="20.100000000000001" customHeight="1" x14ac:dyDescent="0.25">
      <c r="A950" s="220"/>
      <c r="B950" s="169"/>
      <c r="C950" s="169"/>
      <c r="D950" s="170"/>
      <c r="E950" s="231" t="s">
        <v>65</v>
      </c>
      <c r="F950" s="189"/>
      <c r="G950" s="3" t="s">
        <v>49</v>
      </c>
      <c r="H950" s="3" t="s">
        <v>416</v>
      </c>
      <c r="I950" s="5">
        <v>1769</v>
      </c>
    </row>
    <row r="951" spans="1:9" ht="20.100000000000001" customHeight="1" x14ac:dyDescent="0.25">
      <c r="A951" s="220"/>
      <c r="B951" s="169"/>
      <c r="C951" s="169"/>
      <c r="D951" s="56" t="s">
        <v>204</v>
      </c>
      <c r="E951" s="40"/>
      <c r="F951" s="18"/>
      <c r="G951" s="3" t="s">
        <v>5</v>
      </c>
      <c r="H951" s="3" t="s">
        <v>416</v>
      </c>
      <c r="I951" s="4" t="e">
        <f>(I949+I950)/N537*1000</f>
        <v>#DIV/0!</v>
      </c>
    </row>
    <row r="952" spans="1:9" ht="20.100000000000001" customHeight="1" x14ac:dyDescent="0.25">
      <c r="A952" s="220"/>
      <c r="B952" s="169"/>
      <c r="C952" s="169"/>
      <c r="D952" s="331" t="s">
        <v>68</v>
      </c>
      <c r="E952" s="50" t="s">
        <v>14</v>
      </c>
      <c r="F952" s="55"/>
      <c r="G952" s="3" t="s">
        <v>49</v>
      </c>
      <c r="H952" s="3" t="s">
        <v>416</v>
      </c>
      <c r="I952" s="5">
        <v>1296</v>
      </c>
    </row>
    <row r="953" spans="1:9" ht="20.100000000000001" customHeight="1" x14ac:dyDescent="0.25">
      <c r="A953" s="220"/>
      <c r="B953" s="169"/>
      <c r="C953" s="169"/>
      <c r="D953" s="332"/>
      <c r="E953" s="50" t="s">
        <v>65</v>
      </c>
      <c r="F953" s="55"/>
      <c r="G953" s="3" t="s">
        <v>49</v>
      </c>
      <c r="H953" s="3" t="s">
        <v>416</v>
      </c>
      <c r="I953" s="5">
        <v>1581</v>
      </c>
    </row>
    <row r="954" spans="1:9" ht="20.100000000000001" customHeight="1" x14ac:dyDescent="0.25">
      <c r="A954" s="220"/>
      <c r="B954" s="170"/>
      <c r="C954" s="170"/>
      <c r="D954" s="56" t="s">
        <v>71</v>
      </c>
      <c r="E954" s="40"/>
      <c r="F954" s="55"/>
      <c r="G954" s="3" t="s">
        <v>5</v>
      </c>
      <c r="H954" s="3" t="s">
        <v>416</v>
      </c>
      <c r="I954" s="4" t="e">
        <f>(I952+I953)/N537*1000</f>
        <v>#DIV/0!</v>
      </c>
    </row>
    <row r="955" spans="1:9" ht="20.100000000000001" customHeight="1" x14ac:dyDescent="0.25">
      <c r="A955" s="220"/>
      <c r="B955" s="168" t="s">
        <v>121</v>
      </c>
      <c r="C955" s="337" t="s">
        <v>73</v>
      </c>
      <c r="D955" s="338"/>
      <c r="E955" s="338"/>
      <c r="F955" s="339"/>
      <c r="G955" s="3" t="s">
        <v>49</v>
      </c>
      <c r="H955" s="3" t="s">
        <v>416</v>
      </c>
      <c r="I955" s="5">
        <f>I956+I964</f>
        <v>241</v>
      </c>
    </row>
    <row r="956" spans="1:9" ht="20.100000000000001" customHeight="1" x14ac:dyDescent="0.25">
      <c r="A956" s="220"/>
      <c r="B956" s="183"/>
      <c r="C956" s="168" t="s">
        <v>75</v>
      </c>
      <c r="D956" s="144" t="s">
        <v>76</v>
      </c>
      <c r="E956" s="189"/>
      <c r="F956" s="190"/>
      <c r="G956" s="3" t="s">
        <v>49</v>
      </c>
      <c r="H956" s="3" t="s">
        <v>416</v>
      </c>
      <c r="I956" s="5">
        <f>I958+I959-I961-I962</f>
        <v>87</v>
      </c>
    </row>
    <row r="957" spans="1:9" ht="20.100000000000001" customHeight="1" x14ac:dyDescent="0.25">
      <c r="A957" s="220"/>
      <c r="B957" s="183"/>
      <c r="C957" s="183"/>
      <c r="D957" s="34"/>
      <c r="E957" s="50" t="s">
        <v>77</v>
      </c>
      <c r="F957" s="18"/>
      <c r="G957" s="3" t="s">
        <v>5</v>
      </c>
      <c r="H957" s="3" t="s">
        <v>416</v>
      </c>
      <c r="I957" s="4" t="e">
        <f>I956/N538*1000</f>
        <v>#DIV/0!</v>
      </c>
    </row>
    <row r="958" spans="1:9" ht="20.100000000000001" customHeight="1" x14ac:dyDescent="0.25">
      <c r="A958" s="220"/>
      <c r="B958" s="183"/>
      <c r="C958" s="183"/>
      <c r="D958" s="168" t="s">
        <v>79</v>
      </c>
      <c r="E958" s="231" t="s">
        <v>14</v>
      </c>
      <c r="F958" s="190"/>
      <c r="G958" s="3" t="s">
        <v>49</v>
      </c>
      <c r="H958" s="3" t="s">
        <v>416</v>
      </c>
      <c r="I958" s="5">
        <v>295</v>
      </c>
    </row>
    <row r="959" spans="1:9" ht="20.100000000000001" customHeight="1" x14ac:dyDescent="0.25">
      <c r="A959" s="220"/>
      <c r="B959" s="183"/>
      <c r="C959" s="183"/>
      <c r="D959" s="169"/>
      <c r="E959" s="231" t="s">
        <v>65</v>
      </c>
      <c r="F959" s="190"/>
      <c r="G959" s="3" t="s">
        <v>49</v>
      </c>
      <c r="H959" s="3" t="s">
        <v>416</v>
      </c>
      <c r="I959" s="5">
        <v>302</v>
      </c>
    </row>
    <row r="960" spans="1:9" ht="20.100000000000001" customHeight="1" x14ac:dyDescent="0.25">
      <c r="A960" s="220"/>
      <c r="B960" s="183"/>
      <c r="C960" s="183"/>
      <c r="D960" s="50" t="s">
        <v>82</v>
      </c>
      <c r="E960" s="50"/>
      <c r="F960" s="55"/>
      <c r="G960" s="3" t="s">
        <v>5</v>
      </c>
      <c r="H960" s="3" t="s">
        <v>416</v>
      </c>
      <c r="I960" s="4" t="e">
        <f>(I958+I959)/N538*1000</f>
        <v>#DIV/0!</v>
      </c>
    </row>
    <row r="961" spans="1:9" ht="20.100000000000001" customHeight="1" x14ac:dyDescent="0.25">
      <c r="A961" s="220"/>
      <c r="B961" s="183"/>
      <c r="C961" s="183"/>
      <c r="D961" s="168" t="s">
        <v>84</v>
      </c>
      <c r="E961" s="231" t="s">
        <v>14</v>
      </c>
      <c r="F961" s="190"/>
      <c r="G961" s="3" t="s">
        <v>49</v>
      </c>
      <c r="H961" s="3" t="s">
        <v>416</v>
      </c>
      <c r="I961" s="5">
        <v>315</v>
      </c>
    </row>
    <row r="962" spans="1:9" ht="20.100000000000001" customHeight="1" x14ac:dyDescent="0.25">
      <c r="A962" s="220"/>
      <c r="B962" s="183"/>
      <c r="C962" s="183"/>
      <c r="D962" s="169"/>
      <c r="E962" s="231" t="s">
        <v>65</v>
      </c>
      <c r="F962" s="190"/>
      <c r="G962" s="3" t="s">
        <v>49</v>
      </c>
      <c r="H962" s="3" t="s">
        <v>416</v>
      </c>
      <c r="I962" s="5">
        <v>195</v>
      </c>
    </row>
    <row r="963" spans="1:9" ht="20.100000000000001" customHeight="1" x14ac:dyDescent="0.25">
      <c r="A963" s="220"/>
      <c r="B963" s="183"/>
      <c r="C963" s="217"/>
      <c r="D963" s="56" t="s">
        <v>88</v>
      </c>
      <c r="E963" s="56"/>
      <c r="F963" s="103"/>
      <c r="G963" s="3" t="s">
        <v>5</v>
      </c>
      <c r="H963" s="3" t="s">
        <v>416</v>
      </c>
      <c r="I963" s="4" t="e">
        <f>(I961+I962)/N538*1000</f>
        <v>#DIV/0!</v>
      </c>
    </row>
    <row r="964" spans="1:9" ht="20.100000000000001" customHeight="1" x14ac:dyDescent="0.25">
      <c r="A964" s="220"/>
      <c r="B964" s="183"/>
      <c r="C964" s="168" t="s">
        <v>90</v>
      </c>
      <c r="D964" s="144" t="s">
        <v>91</v>
      </c>
      <c r="E964" s="189"/>
      <c r="F964" s="190"/>
      <c r="G964" s="3" t="s">
        <v>49</v>
      </c>
      <c r="H964" s="3" t="s">
        <v>416</v>
      </c>
      <c r="I964" s="5">
        <f>I966+I967-I969-I970</f>
        <v>154</v>
      </c>
    </row>
    <row r="965" spans="1:9" ht="20.100000000000001" customHeight="1" x14ac:dyDescent="0.25">
      <c r="A965" s="220"/>
      <c r="B965" s="183"/>
      <c r="C965" s="183"/>
      <c r="D965" s="98"/>
      <c r="E965" s="50" t="s">
        <v>77</v>
      </c>
      <c r="F965" s="18"/>
      <c r="G965" s="3" t="s">
        <v>5</v>
      </c>
      <c r="H965" s="3" t="s">
        <v>416</v>
      </c>
      <c r="I965" s="4" t="e">
        <f>I964/N538*1000</f>
        <v>#DIV/0!</v>
      </c>
    </row>
    <row r="966" spans="1:9" ht="20.100000000000001" customHeight="1" x14ac:dyDescent="0.25">
      <c r="A966" s="220"/>
      <c r="B966" s="183"/>
      <c r="C966" s="183"/>
      <c r="D966" s="168" t="s">
        <v>94</v>
      </c>
      <c r="E966" s="231" t="s">
        <v>14</v>
      </c>
      <c r="F966" s="190"/>
      <c r="G966" s="3" t="s">
        <v>49</v>
      </c>
      <c r="H966" s="3" t="s">
        <v>416</v>
      </c>
      <c r="I966" s="5">
        <v>1028</v>
      </c>
    </row>
    <row r="967" spans="1:9" ht="20.100000000000001" customHeight="1" x14ac:dyDescent="0.25">
      <c r="A967" s="220"/>
      <c r="B967" s="183"/>
      <c r="C967" s="183"/>
      <c r="D967" s="170"/>
      <c r="E967" s="231" t="s">
        <v>65</v>
      </c>
      <c r="F967" s="189"/>
      <c r="G967" s="3" t="s">
        <v>49</v>
      </c>
      <c r="H967" s="3" t="s">
        <v>416</v>
      </c>
      <c r="I967" s="5">
        <v>1311</v>
      </c>
    </row>
    <row r="968" spans="1:9" ht="20.100000000000001" customHeight="1" x14ac:dyDescent="0.25">
      <c r="A968" s="220"/>
      <c r="B968" s="183"/>
      <c r="C968" s="183"/>
      <c r="D968" s="56" t="s">
        <v>204</v>
      </c>
      <c r="E968" s="40"/>
      <c r="F968" s="18"/>
      <c r="G968" s="3" t="s">
        <v>5</v>
      </c>
      <c r="H968" s="3" t="s">
        <v>416</v>
      </c>
      <c r="I968" s="4" t="e">
        <f>(I966+I967)/N538*1000</f>
        <v>#DIV/0!</v>
      </c>
    </row>
    <row r="969" spans="1:9" ht="20.100000000000001" customHeight="1" x14ac:dyDescent="0.25">
      <c r="A969" s="220"/>
      <c r="B969" s="183"/>
      <c r="C969" s="183"/>
      <c r="D969" s="331" t="s">
        <v>68</v>
      </c>
      <c r="E969" s="50" t="s">
        <v>14</v>
      </c>
      <c r="F969" s="55"/>
      <c r="G969" s="3" t="s">
        <v>49</v>
      </c>
      <c r="H969" s="3" t="s">
        <v>416</v>
      </c>
      <c r="I969" s="5">
        <v>914</v>
      </c>
    </row>
    <row r="970" spans="1:9" ht="20.100000000000001" customHeight="1" x14ac:dyDescent="0.25">
      <c r="A970" s="220"/>
      <c r="B970" s="183"/>
      <c r="C970" s="183"/>
      <c r="D970" s="332"/>
      <c r="E970" s="50" t="s">
        <v>65</v>
      </c>
      <c r="F970" s="55"/>
      <c r="G970" s="3" t="s">
        <v>49</v>
      </c>
      <c r="H970" s="3" t="s">
        <v>416</v>
      </c>
      <c r="I970" s="5">
        <v>1271</v>
      </c>
    </row>
    <row r="971" spans="1:9" ht="20.100000000000001" customHeight="1" x14ac:dyDescent="0.25">
      <c r="A971" s="220"/>
      <c r="B971" s="217"/>
      <c r="C971" s="217"/>
      <c r="D971" s="56" t="s">
        <v>71</v>
      </c>
      <c r="E971" s="40"/>
      <c r="F971" s="55"/>
      <c r="G971" s="3" t="s">
        <v>5</v>
      </c>
      <c r="H971" s="3" t="s">
        <v>416</v>
      </c>
      <c r="I971" s="4" t="e">
        <f>(I969+I970)/N538*1000</f>
        <v>#DIV/0!</v>
      </c>
    </row>
    <row r="972" spans="1:9" ht="20.100000000000001" customHeight="1" x14ac:dyDescent="0.25">
      <c r="A972" s="220"/>
      <c r="B972" s="168" t="s">
        <v>93</v>
      </c>
      <c r="C972" s="337" t="s">
        <v>73</v>
      </c>
      <c r="D972" s="338"/>
      <c r="E972" s="338"/>
      <c r="F972" s="339"/>
      <c r="G972" s="3" t="s">
        <v>49</v>
      </c>
      <c r="H972" s="3" t="s">
        <v>416</v>
      </c>
      <c r="I972" s="5">
        <f>I973+I981</f>
        <v>2348</v>
      </c>
    </row>
    <row r="973" spans="1:9" ht="20.100000000000001" customHeight="1" x14ac:dyDescent="0.25">
      <c r="A973" s="220"/>
      <c r="B973" s="169"/>
      <c r="C973" s="168" t="s">
        <v>75</v>
      </c>
      <c r="D973" s="144" t="s">
        <v>76</v>
      </c>
      <c r="E973" s="189"/>
      <c r="F973" s="190"/>
      <c r="G973" s="3" t="s">
        <v>49</v>
      </c>
      <c r="H973" s="3" t="s">
        <v>416</v>
      </c>
      <c r="I973" s="5">
        <f>I975+I976-I978-I979</f>
        <v>730</v>
      </c>
    </row>
    <row r="974" spans="1:9" ht="20.100000000000001" customHeight="1" x14ac:dyDescent="0.25">
      <c r="A974" s="220"/>
      <c r="B974" s="169"/>
      <c r="C974" s="169"/>
      <c r="D974" s="34"/>
      <c r="E974" s="50" t="s">
        <v>77</v>
      </c>
      <c r="F974" s="35"/>
      <c r="G974" s="3" t="s">
        <v>5</v>
      </c>
      <c r="H974" s="3" t="s">
        <v>416</v>
      </c>
      <c r="I974" s="4" t="e">
        <f>I973/N539*1000</f>
        <v>#DIV/0!</v>
      </c>
    </row>
    <row r="975" spans="1:9" ht="20.100000000000001" customHeight="1" x14ac:dyDescent="0.25">
      <c r="A975" s="220"/>
      <c r="B975" s="169"/>
      <c r="C975" s="169"/>
      <c r="D975" s="168" t="s">
        <v>79</v>
      </c>
      <c r="E975" s="231" t="s">
        <v>14</v>
      </c>
      <c r="F975" s="190"/>
      <c r="G975" s="3" t="s">
        <v>49</v>
      </c>
      <c r="H975" s="3" t="s">
        <v>416</v>
      </c>
      <c r="I975" s="5">
        <v>943</v>
      </c>
    </row>
    <row r="976" spans="1:9" ht="20.100000000000001" customHeight="1" x14ac:dyDescent="0.25">
      <c r="A976" s="220"/>
      <c r="B976" s="169"/>
      <c r="C976" s="169"/>
      <c r="D976" s="169"/>
      <c r="E976" s="231" t="s">
        <v>65</v>
      </c>
      <c r="F976" s="190"/>
      <c r="G976" s="3" t="s">
        <v>49</v>
      </c>
      <c r="H976" s="3" t="s">
        <v>416</v>
      </c>
      <c r="I976" s="5">
        <v>884</v>
      </c>
    </row>
    <row r="977" spans="1:9" ht="20.100000000000001" customHeight="1" x14ac:dyDescent="0.25">
      <c r="A977" s="220"/>
      <c r="B977" s="169"/>
      <c r="C977" s="169"/>
      <c r="D977" s="50" t="s">
        <v>82</v>
      </c>
      <c r="E977" s="50"/>
      <c r="F977" s="55"/>
      <c r="G977" s="3" t="s">
        <v>5</v>
      </c>
      <c r="H977" s="3" t="s">
        <v>416</v>
      </c>
      <c r="I977" s="4" t="e">
        <f>(I975+I976)/N539*1000</f>
        <v>#DIV/0!</v>
      </c>
    </row>
    <row r="978" spans="1:9" ht="20.100000000000001" customHeight="1" x14ac:dyDescent="0.25">
      <c r="A978" s="220"/>
      <c r="B978" s="169"/>
      <c r="C978" s="169"/>
      <c r="D978" s="168" t="s">
        <v>84</v>
      </c>
      <c r="E978" s="231" t="s">
        <v>14</v>
      </c>
      <c r="F978" s="190"/>
      <c r="G978" s="3" t="s">
        <v>49</v>
      </c>
      <c r="H978" s="3" t="s">
        <v>416</v>
      </c>
      <c r="I978" s="5">
        <v>685</v>
      </c>
    </row>
    <row r="979" spans="1:9" ht="20.100000000000001" customHeight="1" x14ac:dyDescent="0.25">
      <c r="A979" s="220"/>
      <c r="B979" s="169"/>
      <c r="C979" s="169"/>
      <c r="D979" s="169"/>
      <c r="E979" s="231" t="s">
        <v>65</v>
      </c>
      <c r="F979" s="190"/>
      <c r="G979" s="3" t="s">
        <v>49</v>
      </c>
      <c r="H979" s="3" t="s">
        <v>416</v>
      </c>
      <c r="I979" s="5">
        <v>412</v>
      </c>
    </row>
    <row r="980" spans="1:9" ht="20.100000000000001" customHeight="1" x14ac:dyDescent="0.25">
      <c r="A980" s="220"/>
      <c r="B980" s="169"/>
      <c r="C980" s="170"/>
      <c r="D980" s="56" t="s">
        <v>88</v>
      </c>
      <c r="E980" s="56"/>
      <c r="F980" s="103"/>
      <c r="G980" s="3" t="s">
        <v>5</v>
      </c>
      <c r="H980" s="3" t="s">
        <v>416</v>
      </c>
      <c r="I980" s="4" t="e">
        <f>(I978+I979)/N539*1000</f>
        <v>#DIV/0!</v>
      </c>
    </row>
    <row r="981" spans="1:9" ht="20.100000000000001" customHeight="1" x14ac:dyDescent="0.25">
      <c r="A981" s="220"/>
      <c r="B981" s="169"/>
      <c r="C981" s="168" t="s">
        <v>90</v>
      </c>
      <c r="D981" s="144" t="s">
        <v>91</v>
      </c>
      <c r="E981" s="189"/>
      <c r="F981" s="190"/>
      <c r="G981" s="3" t="s">
        <v>49</v>
      </c>
      <c r="H981" s="3" t="s">
        <v>416</v>
      </c>
      <c r="I981" s="5">
        <f>I983+I984-I986-I987</f>
        <v>1618</v>
      </c>
    </row>
    <row r="982" spans="1:9" ht="20.100000000000001" customHeight="1" x14ac:dyDescent="0.25">
      <c r="A982" s="226"/>
      <c r="B982" s="169"/>
      <c r="C982" s="169"/>
      <c r="D982" s="98"/>
      <c r="E982" s="50" t="s">
        <v>77</v>
      </c>
      <c r="F982" s="36"/>
      <c r="G982" s="3" t="s">
        <v>5</v>
      </c>
      <c r="H982" s="3" t="s">
        <v>416</v>
      </c>
      <c r="I982" s="4" t="e">
        <f>I981/N539*1000</f>
        <v>#DIV/0!</v>
      </c>
    </row>
    <row r="983" spans="1:9" ht="20.100000000000001" customHeight="1" x14ac:dyDescent="0.25">
      <c r="A983" s="145" t="s">
        <v>86</v>
      </c>
      <c r="B983" s="169"/>
      <c r="C983" s="169"/>
      <c r="D983" s="168" t="s">
        <v>94</v>
      </c>
      <c r="E983" s="231" t="s">
        <v>14</v>
      </c>
      <c r="F983" s="190"/>
      <c r="G983" s="3" t="s">
        <v>49</v>
      </c>
      <c r="H983" s="3" t="s">
        <v>416</v>
      </c>
      <c r="I983" s="5">
        <v>3752</v>
      </c>
    </row>
    <row r="984" spans="1:9" ht="20.100000000000001" customHeight="1" x14ac:dyDescent="0.25">
      <c r="A984" s="147"/>
      <c r="B984" s="169"/>
      <c r="C984" s="169"/>
      <c r="D984" s="170"/>
      <c r="E984" s="231" t="s">
        <v>65</v>
      </c>
      <c r="F984" s="189"/>
      <c r="G984" s="3" t="s">
        <v>49</v>
      </c>
      <c r="H984" s="3" t="s">
        <v>416</v>
      </c>
      <c r="I984" s="5">
        <v>4731</v>
      </c>
    </row>
    <row r="985" spans="1:9" ht="20.100000000000001" customHeight="1" x14ac:dyDescent="0.25">
      <c r="A985" s="147"/>
      <c r="B985" s="169"/>
      <c r="C985" s="169"/>
      <c r="D985" s="56" t="s">
        <v>204</v>
      </c>
      <c r="E985" s="40"/>
      <c r="F985" s="18"/>
      <c r="G985" s="3" t="s">
        <v>5</v>
      </c>
      <c r="H985" s="3" t="s">
        <v>416</v>
      </c>
      <c r="I985" s="4" t="e">
        <f>(I983+I984)/N539*1000</f>
        <v>#DIV/0!</v>
      </c>
    </row>
    <row r="986" spans="1:9" ht="20.100000000000001" customHeight="1" x14ac:dyDescent="0.25">
      <c r="A986" s="147"/>
      <c r="B986" s="169"/>
      <c r="C986" s="169"/>
      <c r="D986" s="331" t="s">
        <v>68</v>
      </c>
      <c r="E986" s="50" t="s">
        <v>14</v>
      </c>
      <c r="F986" s="55"/>
      <c r="G986" s="3" t="s">
        <v>49</v>
      </c>
      <c r="H986" s="3" t="s">
        <v>416</v>
      </c>
      <c r="I986" s="5">
        <v>3021</v>
      </c>
    </row>
    <row r="987" spans="1:9" ht="20.100000000000001" customHeight="1" x14ac:dyDescent="0.25">
      <c r="A987" s="147"/>
      <c r="B987" s="169"/>
      <c r="C987" s="169"/>
      <c r="D987" s="332"/>
      <c r="E987" s="50" t="s">
        <v>65</v>
      </c>
      <c r="F987" s="55"/>
      <c r="G987" s="3" t="s">
        <v>49</v>
      </c>
      <c r="H987" s="3" t="s">
        <v>416</v>
      </c>
      <c r="I987" s="5">
        <v>3844</v>
      </c>
    </row>
    <row r="988" spans="1:9" ht="20.100000000000001" customHeight="1" x14ac:dyDescent="0.25">
      <c r="A988" s="147"/>
      <c r="B988" s="170"/>
      <c r="C988" s="170"/>
      <c r="D988" s="56" t="s">
        <v>71</v>
      </c>
      <c r="E988" s="40"/>
      <c r="F988" s="55"/>
      <c r="G988" s="3" t="s">
        <v>5</v>
      </c>
      <c r="H988" s="3" t="s">
        <v>416</v>
      </c>
      <c r="I988" s="4" t="e">
        <f>(I986+I987)/N539*1000</f>
        <v>#DIV/0!</v>
      </c>
    </row>
    <row r="989" spans="1:9" ht="20.100000000000001" customHeight="1" x14ac:dyDescent="0.25">
      <c r="A989" s="147"/>
      <c r="B989" s="168" t="s">
        <v>122</v>
      </c>
      <c r="C989" s="337" t="s">
        <v>73</v>
      </c>
      <c r="D989" s="338"/>
      <c r="E989" s="338"/>
      <c r="F989" s="339"/>
      <c r="G989" s="3" t="s">
        <v>49</v>
      </c>
      <c r="H989" s="3" t="s">
        <v>416</v>
      </c>
      <c r="I989" s="5">
        <f>I990+I998</f>
        <v>1879</v>
      </c>
    </row>
    <row r="990" spans="1:9" ht="20.100000000000001" customHeight="1" x14ac:dyDescent="0.25">
      <c r="A990" s="147"/>
      <c r="B990" s="183"/>
      <c r="C990" s="168" t="s">
        <v>75</v>
      </c>
      <c r="D990" s="144" t="s">
        <v>76</v>
      </c>
      <c r="E990" s="189"/>
      <c r="F990" s="190"/>
      <c r="G990" s="3" t="s">
        <v>49</v>
      </c>
      <c r="H990" s="3" t="s">
        <v>416</v>
      </c>
      <c r="I990" s="5">
        <f>I992+I993-I995-I996</f>
        <v>1020</v>
      </c>
    </row>
    <row r="991" spans="1:9" ht="20.100000000000001" customHeight="1" x14ac:dyDescent="0.25">
      <c r="A991" s="147"/>
      <c r="B991" s="183"/>
      <c r="C991" s="183"/>
      <c r="D991" s="34"/>
      <c r="E991" s="50" t="s">
        <v>77</v>
      </c>
      <c r="F991" s="18"/>
      <c r="G991" s="3" t="s">
        <v>5</v>
      </c>
      <c r="H991" s="3" t="s">
        <v>416</v>
      </c>
      <c r="I991" s="4" t="e">
        <f>I990/N540*1000</f>
        <v>#DIV/0!</v>
      </c>
    </row>
    <row r="992" spans="1:9" ht="20.100000000000001" customHeight="1" x14ac:dyDescent="0.25">
      <c r="A992" s="147"/>
      <c r="B992" s="183"/>
      <c r="C992" s="183"/>
      <c r="D992" s="168" t="s">
        <v>79</v>
      </c>
      <c r="E992" s="231" t="s">
        <v>14</v>
      </c>
      <c r="F992" s="190"/>
      <c r="G992" s="3" t="s">
        <v>49</v>
      </c>
      <c r="H992" s="3" t="s">
        <v>416</v>
      </c>
      <c r="I992" s="5">
        <v>1106</v>
      </c>
    </row>
    <row r="993" spans="1:9" ht="20.100000000000001" customHeight="1" x14ac:dyDescent="0.25">
      <c r="A993" s="147"/>
      <c r="B993" s="183"/>
      <c r="C993" s="183"/>
      <c r="D993" s="169"/>
      <c r="E993" s="231" t="s">
        <v>65</v>
      </c>
      <c r="F993" s="190"/>
      <c r="G993" s="3" t="s">
        <v>49</v>
      </c>
      <c r="H993" s="3" t="s">
        <v>416</v>
      </c>
      <c r="I993" s="5">
        <v>972</v>
      </c>
    </row>
    <row r="994" spans="1:9" ht="20.100000000000001" customHeight="1" x14ac:dyDescent="0.25">
      <c r="A994" s="147"/>
      <c r="B994" s="183"/>
      <c r="C994" s="183"/>
      <c r="D994" s="50" t="s">
        <v>82</v>
      </c>
      <c r="E994" s="50"/>
      <c r="F994" s="55"/>
      <c r="G994" s="3" t="s">
        <v>5</v>
      </c>
      <c r="H994" s="3" t="s">
        <v>416</v>
      </c>
      <c r="I994" s="4" t="e">
        <f>(I992+I993)/N540*1000</f>
        <v>#DIV/0!</v>
      </c>
    </row>
    <row r="995" spans="1:9" ht="20.100000000000001" customHeight="1" x14ac:dyDescent="0.25">
      <c r="A995" s="147"/>
      <c r="B995" s="183"/>
      <c r="C995" s="183"/>
      <c r="D995" s="168" t="s">
        <v>84</v>
      </c>
      <c r="E995" s="231" t="s">
        <v>14</v>
      </c>
      <c r="F995" s="190"/>
      <c r="G995" s="3" t="s">
        <v>49</v>
      </c>
      <c r="H995" s="3" t="s">
        <v>416</v>
      </c>
      <c r="I995" s="5">
        <v>644</v>
      </c>
    </row>
    <row r="996" spans="1:9" ht="20.100000000000001" customHeight="1" x14ac:dyDescent="0.25">
      <c r="A996" s="147"/>
      <c r="B996" s="183"/>
      <c r="C996" s="183"/>
      <c r="D996" s="169"/>
      <c r="E996" s="231" t="s">
        <v>65</v>
      </c>
      <c r="F996" s="190"/>
      <c r="G996" s="3" t="s">
        <v>49</v>
      </c>
      <c r="H996" s="3" t="s">
        <v>416</v>
      </c>
      <c r="I996" s="5">
        <v>414</v>
      </c>
    </row>
    <row r="997" spans="1:9" ht="20.100000000000001" customHeight="1" x14ac:dyDescent="0.25">
      <c r="A997" s="147"/>
      <c r="B997" s="183"/>
      <c r="C997" s="217"/>
      <c r="D997" s="56" t="s">
        <v>88</v>
      </c>
      <c r="E997" s="56"/>
      <c r="F997" s="103"/>
      <c r="G997" s="3" t="s">
        <v>5</v>
      </c>
      <c r="H997" s="3" t="s">
        <v>416</v>
      </c>
      <c r="I997" s="4" t="e">
        <f>(I995+I996)/N540*1000</f>
        <v>#DIV/0!</v>
      </c>
    </row>
    <row r="998" spans="1:9" ht="20.100000000000001" customHeight="1" x14ac:dyDescent="0.25">
      <c r="A998" s="147"/>
      <c r="B998" s="183"/>
      <c r="C998" s="168" t="s">
        <v>90</v>
      </c>
      <c r="D998" s="144" t="s">
        <v>91</v>
      </c>
      <c r="E998" s="189"/>
      <c r="F998" s="190"/>
      <c r="G998" s="3" t="s">
        <v>49</v>
      </c>
      <c r="H998" s="3" t="s">
        <v>416</v>
      </c>
      <c r="I998" s="5">
        <f>I1000+I1001-I1003-I1004</f>
        <v>859</v>
      </c>
    </row>
    <row r="999" spans="1:9" ht="20.100000000000001" customHeight="1" x14ac:dyDescent="0.25">
      <c r="A999" s="147"/>
      <c r="B999" s="183"/>
      <c r="C999" s="183"/>
      <c r="D999" s="98"/>
      <c r="E999" s="50" t="s">
        <v>77</v>
      </c>
      <c r="F999" s="18"/>
      <c r="G999" s="3" t="s">
        <v>29</v>
      </c>
      <c r="H999" s="3" t="s">
        <v>416</v>
      </c>
      <c r="I999" s="4" t="e">
        <f>I998/N540*1000</f>
        <v>#DIV/0!</v>
      </c>
    </row>
    <row r="1000" spans="1:9" ht="20.100000000000001" customHeight="1" x14ac:dyDescent="0.25">
      <c r="A1000" s="147"/>
      <c r="B1000" s="183"/>
      <c r="C1000" s="183"/>
      <c r="D1000" s="168" t="s">
        <v>94</v>
      </c>
      <c r="E1000" s="231" t="s">
        <v>14</v>
      </c>
      <c r="F1000" s="190"/>
      <c r="G1000" s="3" t="s">
        <v>49</v>
      </c>
      <c r="H1000" s="3" t="s">
        <v>416</v>
      </c>
      <c r="I1000" s="5">
        <v>3555</v>
      </c>
    </row>
    <row r="1001" spans="1:9" ht="20.100000000000001" customHeight="1" x14ac:dyDescent="0.25">
      <c r="A1001" s="147"/>
      <c r="B1001" s="183"/>
      <c r="C1001" s="183"/>
      <c r="D1001" s="170"/>
      <c r="E1001" s="231" t="s">
        <v>65</v>
      </c>
      <c r="F1001" s="189"/>
      <c r="G1001" s="3" t="s">
        <v>49</v>
      </c>
      <c r="H1001" s="3" t="s">
        <v>416</v>
      </c>
      <c r="I1001" s="5">
        <v>4492</v>
      </c>
    </row>
    <row r="1002" spans="1:9" ht="20.100000000000001" customHeight="1" x14ac:dyDescent="0.25">
      <c r="A1002" s="147"/>
      <c r="B1002" s="183"/>
      <c r="C1002" s="183"/>
      <c r="D1002" s="56" t="s">
        <v>204</v>
      </c>
      <c r="E1002" s="40"/>
      <c r="F1002" s="18"/>
      <c r="G1002" s="3" t="s">
        <v>5</v>
      </c>
      <c r="H1002" s="3" t="s">
        <v>416</v>
      </c>
      <c r="I1002" s="4" t="e">
        <f>(I1000+I1001)/N540*1000</f>
        <v>#DIV/0!</v>
      </c>
    </row>
    <row r="1003" spans="1:9" ht="20.100000000000001" customHeight="1" x14ac:dyDescent="0.25">
      <c r="A1003" s="147"/>
      <c r="B1003" s="183"/>
      <c r="C1003" s="183"/>
      <c r="D1003" s="331" t="s">
        <v>68</v>
      </c>
      <c r="E1003" s="50" t="s">
        <v>14</v>
      </c>
      <c r="F1003" s="55"/>
      <c r="G1003" s="3" t="s">
        <v>49</v>
      </c>
      <c r="H1003" s="3" t="s">
        <v>416</v>
      </c>
      <c r="I1003" s="5">
        <v>3136</v>
      </c>
    </row>
    <row r="1004" spans="1:9" ht="20.100000000000001" customHeight="1" x14ac:dyDescent="0.25">
      <c r="A1004" s="147"/>
      <c r="B1004" s="183"/>
      <c r="C1004" s="183"/>
      <c r="D1004" s="332"/>
      <c r="E1004" s="50" t="s">
        <v>65</v>
      </c>
      <c r="F1004" s="55"/>
      <c r="G1004" s="3" t="s">
        <v>49</v>
      </c>
      <c r="H1004" s="3" t="s">
        <v>416</v>
      </c>
      <c r="I1004" s="5">
        <v>4052</v>
      </c>
    </row>
    <row r="1005" spans="1:9" ht="20.100000000000001" customHeight="1" x14ac:dyDescent="0.25">
      <c r="A1005" s="147"/>
      <c r="B1005" s="217"/>
      <c r="C1005" s="217"/>
      <c r="D1005" s="56" t="s">
        <v>71</v>
      </c>
      <c r="E1005" s="40"/>
      <c r="F1005" s="55"/>
      <c r="G1005" s="3" t="s">
        <v>5</v>
      </c>
      <c r="H1005" s="3" t="s">
        <v>416</v>
      </c>
      <c r="I1005" s="4" t="e">
        <f>(I1003+I1004)/N540*1000</f>
        <v>#DIV/0!</v>
      </c>
    </row>
    <row r="1006" spans="1:9" ht="20.100000000000001" customHeight="1" x14ac:dyDescent="0.25">
      <c r="A1006" s="147"/>
      <c r="B1006" s="168" t="s">
        <v>95</v>
      </c>
      <c r="C1006" s="337" t="s">
        <v>73</v>
      </c>
      <c r="D1006" s="338"/>
      <c r="E1006" s="338"/>
      <c r="F1006" s="339"/>
      <c r="G1006" s="3" t="s">
        <v>49</v>
      </c>
      <c r="H1006" s="3" t="s">
        <v>416</v>
      </c>
      <c r="I1006" s="5">
        <f>I1007+I1015</f>
        <v>69</v>
      </c>
    </row>
    <row r="1007" spans="1:9" ht="20.100000000000001" customHeight="1" x14ac:dyDescent="0.25">
      <c r="A1007" s="147"/>
      <c r="B1007" s="169"/>
      <c r="C1007" s="168" t="s">
        <v>75</v>
      </c>
      <c r="D1007" s="144" t="s">
        <v>76</v>
      </c>
      <c r="E1007" s="189"/>
      <c r="F1007" s="190"/>
      <c r="G1007" s="3" t="s">
        <v>49</v>
      </c>
      <c r="H1007" s="3" t="s">
        <v>416</v>
      </c>
      <c r="I1007" s="5">
        <f>I1009+I1010-I1012-I1013</f>
        <v>-31</v>
      </c>
    </row>
    <row r="1008" spans="1:9" ht="20.100000000000001" customHeight="1" x14ac:dyDescent="0.25">
      <c r="A1008" s="147"/>
      <c r="B1008" s="169"/>
      <c r="C1008" s="169"/>
      <c r="D1008" s="34"/>
      <c r="E1008" s="50" t="s">
        <v>77</v>
      </c>
      <c r="F1008" s="35"/>
      <c r="G1008" s="3" t="s">
        <v>5</v>
      </c>
      <c r="H1008" s="3" t="s">
        <v>416</v>
      </c>
      <c r="I1008" s="4" t="e">
        <f>I1007/N541*1000</f>
        <v>#DIV/0!</v>
      </c>
    </row>
    <row r="1009" spans="1:9" ht="20.100000000000001" customHeight="1" x14ac:dyDescent="0.25">
      <c r="A1009" s="147"/>
      <c r="B1009" s="169"/>
      <c r="C1009" s="169"/>
      <c r="D1009" s="168" t="s">
        <v>79</v>
      </c>
      <c r="E1009" s="231" t="s">
        <v>14</v>
      </c>
      <c r="F1009" s="190"/>
      <c r="G1009" s="3" t="s">
        <v>49</v>
      </c>
      <c r="H1009" s="3" t="s">
        <v>416</v>
      </c>
      <c r="I1009" s="5">
        <v>54</v>
      </c>
    </row>
    <row r="1010" spans="1:9" ht="20.100000000000001" customHeight="1" x14ac:dyDescent="0.25">
      <c r="A1010" s="147"/>
      <c r="B1010" s="169"/>
      <c r="C1010" s="169"/>
      <c r="D1010" s="169"/>
      <c r="E1010" s="231" t="s">
        <v>65</v>
      </c>
      <c r="F1010" s="190"/>
      <c r="G1010" s="3" t="s">
        <v>49</v>
      </c>
      <c r="H1010" s="3" t="s">
        <v>416</v>
      </c>
      <c r="I1010" s="5">
        <v>34</v>
      </c>
    </row>
    <row r="1011" spans="1:9" ht="20.100000000000001" customHeight="1" x14ac:dyDescent="0.25">
      <c r="A1011" s="147"/>
      <c r="B1011" s="169"/>
      <c r="C1011" s="169"/>
      <c r="D1011" s="50" t="s">
        <v>82</v>
      </c>
      <c r="E1011" s="50"/>
      <c r="F1011" s="55"/>
      <c r="G1011" s="3" t="s">
        <v>5</v>
      </c>
      <c r="H1011" s="3" t="s">
        <v>416</v>
      </c>
      <c r="I1011" s="4" t="e">
        <f>(I1009+I1010)/N541*1000</f>
        <v>#DIV/0!</v>
      </c>
    </row>
    <row r="1012" spans="1:9" ht="20.100000000000001" customHeight="1" x14ac:dyDescent="0.25">
      <c r="A1012" s="147"/>
      <c r="B1012" s="169"/>
      <c r="C1012" s="169"/>
      <c r="D1012" s="156" t="s">
        <v>364</v>
      </c>
      <c r="E1012" s="231" t="s">
        <v>14</v>
      </c>
      <c r="F1012" s="190"/>
      <c r="G1012" s="3" t="s">
        <v>49</v>
      </c>
      <c r="H1012" s="3" t="s">
        <v>416</v>
      </c>
      <c r="I1012" s="5">
        <v>70</v>
      </c>
    </row>
    <row r="1013" spans="1:9" ht="20.100000000000001" customHeight="1" x14ac:dyDescent="0.25">
      <c r="A1013" s="147"/>
      <c r="B1013" s="169"/>
      <c r="C1013" s="169"/>
      <c r="D1013" s="157"/>
      <c r="E1013" s="231" t="s">
        <v>65</v>
      </c>
      <c r="F1013" s="190"/>
      <c r="G1013" s="3" t="s">
        <v>49</v>
      </c>
      <c r="H1013" s="3" t="s">
        <v>416</v>
      </c>
      <c r="I1013" s="5">
        <v>49</v>
      </c>
    </row>
    <row r="1014" spans="1:9" ht="20.100000000000001" customHeight="1" x14ac:dyDescent="0.25">
      <c r="A1014" s="147"/>
      <c r="B1014" s="169"/>
      <c r="C1014" s="170"/>
      <c r="D1014" s="56" t="s">
        <v>88</v>
      </c>
      <c r="E1014" s="56"/>
      <c r="F1014" s="103"/>
      <c r="G1014" s="3" t="s">
        <v>5</v>
      </c>
      <c r="H1014" s="3" t="s">
        <v>416</v>
      </c>
      <c r="I1014" s="4" t="e">
        <f>(I1012+I1013)/N541*1000</f>
        <v>#DIV/0!</v>
      </c>
    </row>
    <row r="1015" spans="1:9" ht="20.100000000000001" customHeight="1" x14ac:dyDescent="0.25">
      <c r="A1015" s="147"/>
      <c r="B1015" s="169"/>
      <c r="C1015" s="168" t="s">
        <v>90</v>
      </c>
      <c r="D1015" s="144" t="s">
        <v>91</v>
      </c>
      <c r="E1015" s="189"/>
      <c r="F1015" s="190"/>
      <c r="G1015" s="3" t="s">
        <v>49</v>
      </c>
      <c r="H1015" s="3" t="s">
        <v>416</v>
      </c>
      <c r="I1015" s="5">
        <f>I1017+I1018-I1020-I1021</f>
        <v>100</v>
      </c>
    </row>
    <row r="1016" spans="1:9" ht="20.100000000000001" customHeight="1" x14ac:dyDescent="0.25">
      <c r="A1016" s="147"/>
      <c r="B1016" s="169"/>
      <c r="C1016" s="169"/>
      <c r="D1016" s="98"/>
      <c r="E1016" s="50" t="s">
        <v>77</v>
      </c>
      <c r="F1016" s="35"/>
      <c r="G1016" s="3" t="s">
        <v>5</v>
      </c>
      <c r="H1016" s="3" t="s">
        <v>416</v>
      </c>
      <c r="I1016" s="4" t="e">
        <f>I1015/N541*1000</f>
        <v>#DIV/0!</v>
      </c>
    </row>
    <row r="1017" spans="1:9" ht="20.100000000000001" customHeight="1" x14ac:dyDescent="0.25">
      <c r="A1017" s="147"/>
      <c r="B1017" s="169"/>
      <c r="C1017" s="169"/>
      <c r="D1017" s="87" t="s">
        <v>94</v>
      </c>
      <c r="E1017" s="231" t="s">
        <v>14</v>
      </c>
      <c r="F1017" s="190"/>
      <c r="G1017" s="3" t="s">
        <v>49</v>
      </c>
      <c r="H1017" s="3" t="s">
        <v>416</v>
      </c>
      <c r="I1017" s="5">
        <v>277</v>
      </c>
    </row>
    <row r="1018" spans="1:9" ht="20.100000000000001" customHeight="1" x14ac:dyDescent="0.25">
      <c r="A1018" s="147"/>
      <c r="B1018" s="169"/>
      <c r="C1018" s="169"/>
      <c r="D1018" s="85" t="s">
        <v>94</v>
      </c>
      <c r="E1018" s="228" t="s">
        <v>65</v>
      </c>
      <c r="F1018" s="229"/>
      <c r="G1018" s="3" t="s">
        <v>49</v>
      </c>
      <c r="H1018" s="3" t="s">
        <v>416</v>
      </c>
      <c r="I1018" s="5">
        <v>256</v>
      </c>
    </row>
    <row r="1019" spans="1:9" ht="20.100000000000001" customHeight="1" x14ac:dyDescent="0.25">
      <c r="A1019" s="147"/>
      <c r="B1019" s="169"/>
      <c r="C1019" s="169"/>
      <c r="D1019" s="56" t="s">
        <v>204</v>
      </c>
      <c r="E1019" s="40"/>
      <c r="F1019" s="18"/>
      <c r="G1019" s="3" t="s">
        <v>5</v>
      </c>
      <c r="H1019" s="3" t="s">
        <v>416</v>
      </c>
      <c r="I1019" s="4" t="e">
        <f>(I1017+I1018)/N541*1000</f>
        <v>#DIV/0!</v>
      </c>
    </row>
    <row r="1020" spans="1:9" ht="20.100000000000001" customHeight="1" x14ac:dyDescent="0.25">
      <c r="A1020" s="147"/>
      <c r="B1020" s="169"/>
      <c r="C1020" s="169"/>
      <c r="D1020" s="331" t="s">
        <v>68</v>
      </c>
      <c r="E1020" s="50" t="s">
        <v>14</v>
      </c>
      <c r="F1020" s="55"/>
      <c r="G1020" s="3" t="s">
        <v>49</v>
      </c>
      <c r="H1020" s="3" t="s">
        <v>416</v>
      </c>
      <c r="I1020" s="5">
        <v>199</v>
      </c>
    </row>
    <row r="1021" spans="1:9" ht="20.100000000000001" customHeight="1" x14ac:dyDescent="0.25">
      <c r="A1021" s="147"/>
      <c r="B1021" s="169"/>
      <c r="C1021" s="169"/>
      <c r="D1021" s="332"/>
      <c r="E1021" s="50" t="s">
        <v>65</v>
      </c>
      <c r="F1021" s="55"/>
      <c r="G1021" s="3" t="s">
        <v>49</v>
      </c>
      <c r="H1021" s="3" t="s">
        <v>416</v>
      </c>
      <c r="I1021" s="5">
        <v>234</v>
      </c>
    </row>
    <row r="1022" spans="1:9" ht="20.100000000000001" customHeight="1" x14ac:dyDescent="0.25">
      <c r="A1022" s="149"/>
      <c r="B1022" s="170"/>
      <c r="C1022" s="170"/>
      <c r="D1022" s="56" t="s">
        <v>71</v>
      </c>
      <c r="E1022" s="40"/>
      <c r="F1022" s="55"/>
      <c r="G1022" s="3" t="s">
        <v>5</v>
      </c>
      <c r="H1022" s="3" t="s">
        <v>416</v>
      </c>
      <c r="I1022" s="4" t="e">
        <f>(I1020+I1021)/N541*1000</f>
        <v>#DIV/0!</v>
      </c>
    </row>
    <row r="1023" spans="1:9" ht="20.100000000000001" customHeight="1" x14ac:dyDescent="0.25">
      <c r="A1023" s="195" t="s">
        <v>23</v>
      </c>
      <c r="B1023" s="218"/>
      <c r="C1023" s="278" t="s">
        <v>33</v>
      </c>
      <c r="D1023" s="189"/>
      <c r="E1023" s="189"/>
      <c r="F1023" s="190"/>
      <c r="G1023" s="3" t="s">
        <v>249</v>
      </c>
      <c r="H1023" s="3" t="s">
        <v>473</v>
      </c>
      <c r="I1023" s="25">
        <v>80.09</v>
      </c>
    </row>
    <row r="1024" spans="1:9" ht="20.100000000000001" customHeight="1" x14ac:dyDescent="0.25">
      <c r="A1024" s="343"/>
      <c r="B1024" s="220"/>
      <c r="C1024" s="278" t="s">
        <v>14</v>
      </c>
      <c r="D1024" s="189"/>
      <c r="E1024" s="189"/>
      <c r="F1024" s="190"/>
      <c r="G1024" s="3" t="s">
        <v>249</v>
      </c>
      <c r="H1024" s="3" t="s">
        <v>473</v>
      </c>
      <c r="I1024" s="25">
        <v>77.23</v>
      </c>
    </row>
    <row r="1025" spans="1:9" ht="20.100000000000001" customHeight="1" x14ac:dyDescent="0.25">
      <c r="A1025" s="229"/>
      <c r="B1025" s="226"/>
      <c r="C1025" s="278" t="s">
        <v>65</v>
      </c>
      <c r="D1025" s="189"/>
      <c r="E1025" s="189"/>
      <c r="F1025" s="190"/>
      <c r="G1025" s="3" t="s">
        <v>249</v>
      </c>
      <c r="H1025" s="3" t="s">
        <v>473</v>
      </c>
      <c r="I1025" s="25">
        <v>83.06</v>
      </c>
    </row>
    <row r="1026" spans="1:9" ht="20.100000000000001" customHeight="1" x14ac:dyDescent="0.25">
      <c r="A1026" s="171" t="s">
        <v>96</v>
      </c>
      <c r="B1026" s="344" t="s">
        <v>7</v>
      </c>
      <c r="C1026" s="345"/>
      <c r="D1026" s="345"/>
      <c r="E1026" s="345"/>
      <c r="F1026" s="346"/>
      <c r="G1026" s="3" t="s">
        <v>49</v>
      </c>
      <c r="H1026" s="3" t="s">
        <v>415</v>
      </c>
      <c r="I1026" s="5">
        <v>92200</v>
      </c>
    </row>
    <row r="1027" spans="1:9" ht="20.100000000000001" customHeight="1" x14ac:dyDescent="0.25">
      <c r="A1027" s="172"/>
      <c r="B1027" s="171" t="s">
        <v>277</v>
      </c>
      <c r="C1027" s="231" t="s">
        <v>14</v>
      </c>
      <c r="D1027" s="189"/>
      <c r="E1027" s="189"/>
      <c r="F1027" s="190"/>
      <c r="G1027" s="3" t="s">
        <v>49</v>
      </c>
      <c r="H1027" s="3" t="s">
        <v>415</v>
      </c>
      <c r="I1027" s="5">
        <v>50042</v>
      </c>
    </row>
    <row r="1028" spans="1:9" ht="20.100000000000001" customHeight="1" thickBot="1" x14ac:dyDescent="0.3">
      <c r="A1028" s="172"/>
      <c r="B1028" s="347"/>
      <c r="C1028" s="235" t="s">
        <v>65</v>
      </c>
      <c r="D1028" s="236"/>
      <c r="E1028" s="236"/>
      <c r="F1028" s="237"/>
      <c r="G1028" s="44" t="s">
        <v>49</v>
      </c>
      <c r="H1028" s="44" t="s">
        <v>415</v>
      </c>
      <c r="I1028" s="45">
        <v>42158</v>
      </c>
    </row>
    <row r="1029" spans="1:9" ht="20.100000000000001" customHeight="1" thickTop="1" x14ac:dyDescent="0.25">
      <c r="A1029" s="172"/>
      <c r="B1029" s="350" t="s">
        <v>97</v>
      </c>
      <c r="C1029" s="228" t="s">
        <v>289</v>
      </c>
      <c r="D1029" s="229"/>
      <c r="E1029" s="229"/>
      <c r="F1029" s="230"/>
      <c r="G1029" s="42" t="s">
        <v>49</v>
      </c>
      <c r="H1029" s="42" t="s">
        <v>415</v>
      </c>
      <c r="I1029" s="43">
        <v>1259</v>
      </c>
    </row>
    <row r="1030" spans="1:9" ht="20.100000000000001" customHeight="1" x14ac:dyDescent="0.25">
      <c r="A1030" s="172"/>
      <c r="B1030" s="332"/>
      <c r="C1030" s="231" t="s">
        <v>297</v>
      </c>
      <c r="D1030" s="189"/>
      <c r="E1030" s="189"/>
      <c r="F1030" s="190"/>
      <c r="G1030" s="3" t="s">
        <v>49</v>
      </c>
      <c r="H1030" s="3" t="s">
        <v>415</v>
      </c>
      <c r="I1030" s="5">
        <v>197</v>
      </c>
    </row>
    <row r="1031" spans="1:9" ht="20.100000000000001" customHeight="1" x14ac:dyDescent="0.25">
      <c r="A1031" s="172"/>
      <c r="B1031" s="332"/>
      <c r="C1031" s="231" t="s">
        <v>302</v>
      </c>
      <c r="D1031" s="189"/>
      <c r="E1031" s="189"/>
      <c r="F1031" s="190"/>
      <c r="G1031" s="3" t="s">
        <v>49</v>
      </c>
      <c r="H1031" s="3" t="s">
        <v>415</v>
      </c>
      <c r="I1031" s="5">
        <v>95</v>
      </c>
    </row>
    <row r="1032" spans="1:9" ht="20.100000000000001" customHeight="1" x14ac:dyDescent="0.25">
      <c r="A1032" s="172"/>
      <c r="B1032" s="332"/>
      <c r="C1032" s="231" t="s">
        <v>309</v>
      </c>
      <c r="D1032" s="189"/>
      <c r="E1032" s="189"/>
      <c r="F1032" s="190"/>
      <c r="G1032" s="3" t="s">
        <v>49</v>
      </c>
      <c r="H1032" s="3" t="s">
        <v>415</v>
      </c>
      <c r="I1032" s="5">
        <v>58</v>
      </c>
    </row>
    <row r="1033" spans="1:9" ht="20.100000000000001" customHeight="1" x14ac:dyDescent="0.25">
      <c r="A1033" s="172"/>
      <c r="B1033" s="332"/>
      <c r="C1033" s="231" t="s">
        <v>313</v>
      </c>
      <c r="D1033" s="189"/>
      <c r="E1033" s="189"/>
      <c r="F1033" s="190"/>
      <c r="G1033" s="3" t="s">
        <v>49</v>
      </c>
      <c r="H1033" s="3" t="s">
        <v>415</v>
      </c>
      <c r="I1033" s="5">
        <v>1071</v>
      </c>
    </row>
    <row r="1034" spans="1:9" ht="20.100000000000001" customHeight="1" x14ac:dyDescent="0.25">
      <c r="A1034" s="172"/>
      <c r="B1034" s="332"/>
      <c r="C1034" s="231" t="s">
        <v>316</v>
      </c>
      <c r="D1034" s="189"/>
      <c r="E1034" s="189"/>
      <c r="F1034" s="190"/>
      <c r="G1034" s="3" t="s">
        <v>49</v>
      </c>
      <c r="H1034" s="3" t="s">
        <v>415</v>
      </c>
      <c r="I1034" s="5">
        <v>26</v>
      </c>
    </row>
    <row r="1035" spans="1:9" ht="20.100000000000001" customHeight="1" x14ac:dyDescent="0.25">
      <c r="A1035" s="172"/>
      <c r="B1035" s="332"/>
      <c r="C1035" s="231" t="s">
        <v>320</v>
      </c>
      <c r="D1035" s="189"/>
      <c r="E1035" s="189"/>
      <c r="F1035" s="190"/>
      <c r="G1035" s="3" t="s">
        <v>49</v>
      </c>
      <c r="H1035" s="3" t="s">
        <v>415</v>
      </c>
      <c r="I1035" s="5">
        <v>27</v>
      </c>
    </row>
    <row r="1036" spans="1:9" ht="20.100000000000001" customHeight="1" x14ac:dyDescent="0.25">
      <c r="A1036" s="172"/>
      <c r="B1036" s="332"/>
      <c r="C1036" s="231" t="s">
        <v>324</v>
      </c>
      <c r="D1036" s="189"/>
      <c r="E1036" s="189"/>
      <c r="F1036" s="190"/>
      <c r="G1036" s="3" t="s">
        <v>49</v>
      </c>
      <c r="H1036" s="3" t="s">
        <v>415</v>
      </c>
      <c r="I1036" s="5">
        <v>4</v>
      </c>
    </row>
    <row r="1037" spans="1:9" ht="20.100000000000001" customHeight="1" x14ac:dyDescent="0.25">
      <c r="A1037" s="172"/>
      <c r="B1037" s="332"/>
      <c r="C1037" s="231" t="s">
        <v>329</v>
      </c>
      <c r="D1037" s="189"/>
      <c r="E1037" s="189"/>
      <c r="F1037" s="190"/>
      <c r="G1037" s="3" t="s">
        <v>49</v>
      </c>
      <c r="H1037" s="3" t="s">
        <v>415</v>
      </c>
      <c r="I1037" s="5">
        <v>6</v>
      </c>
    </row>
    <row r="1038" spans="1:9" ht="20.100000000000001" customHeight="1" x14ac:dyDescent="0.25">
      <c r="A1038" s="172"/>
      <c r="B1038" s="332"/>
      <c r="C1038" s="231" t="s">
        <v>332</v>
      </c>
      <c r="D1038" s="189"/>
      <c r="E1038" s="189"/>
      <c r="F1038" s="190"/>
      <c r="G1038" s="3" t="s">
        <v>49</v>
      </c>
      <c r="H1038" s="3" t="s">
        <v>415</v>
      </c>
      <c r="I1038" s="5">
        <v>12</v>
      </c>
    </row>
    <row r="1039" spans="1:9" ht="20.100000000000001" customHeight="1" x14ac:dyDescent="0.25">
      <c r="A1039" s="172"/>
      <c r="B1039" s="332"/>
      <c r="C1039" s="231" t="s">
        <v>335</v>
      </c>
      <c r="D1039" s="189"/>
      <c r="E1039" s="189"/>
      <c r="F1039" s="190"/>
      <c r="G1039" s="3" t="s">
        <v>49</v>
      </c>
      <c r="H1039" s="3" t="s">
        <v>415</v>
      </c>
      <c r="I1039" s="5">
        <v>4</v>
      </c>
    </row>
    <row r="1040" spans="1:9" ht="20.100000000000001" customHeight="1" x14ac:dyDescent="0.25">
      <c r="A1040" s="172"/>
      <c r="B1040" s="332"/>
      <c r="C1040" s="231" t="s">
        <v>340</v>
      </c>
      <c r="D1040" s="189"/>
      <c r="E1040" s="189"/>
      <c r="F1040" s="190"/>
      <c r="G1040" s="3" t="s">
        <v>49</v>
      </c>
      <c r="H1040" s="3" t="s">
        <v>415</v>
      </c>
      <c r="I1040" s="5">
        <v>386</v>
      </c>
    </row>
    <row r="1041" spans="1:9" ht="20.100000000000001" customHeight="1" x14ac:dyDescent="0.25">
      <c r="A1041" s="172"/>
      <c r="B1041" s="332"/>
      <c r="C1041" s="231" t="s">
        <v>345</v>
      </c>
      <c r="D1041" s="189"/>
      <c r="E1041" s="189"/>
      <c r="F1041" s="190"/>
      <c r="G1041" s="3" t="s">
        <v>49</v>
      </c>
      <c r="H1041" s="3" t="s">
        <v>415</v>
      </c>
      <c r="I1041" s="5">
        <v>2897</v>
      </c>
    </row>
    <row r="1042" spans="1:9" ht="20.100000000000001" customHeight="1" x14ac:dyDescent="0.25">
      <c r="A1042" s="172"/>
      <c r="B1042" s="332"/>
      <c r="C1042" s="231" t="s">
        <v>350</v>
      </c>
      <c r="D1042" s="189"/>
      <c r="E1042" s="189"/>
      <c r="F1042" s="190"/>
      <c r="G1042" s="3" t="s">
        <v>49</v>
      </c>
      <c r="H1042" s="3" t="s">
        <v>415</v>
      </c>
      <c r="I1042" s="5">
        <v>27069</v>
      </c>
    </row>
    <row r="1043" spans="1:9" ht="20.100000000000001" customHeight="1" x14ac:dyDescent="0.25">
      <c r="A1043" s="172"/>
      <c r="B1043" s="332"/>
      <c r="C1043" s="231" t="s">
        <v>352</v>
      </c>
      <c r="D1043" s="189"/>
      <c r="E1043" s="189"/>
      <c r="F1043" s="190"/>
      <c r="G1043" s="3" t="s">
        <v>49</v>
      </c>
      <c r="H1043" s="3" t="s">
        <v>415</v>
      </c>
      <c r="I1043" s="5">
        <v>15732</v>
      </c>
    </row>
    <row r="1044" spans="1:9" ht="20.100000000000001" customHeight="1" x14ac:dyDescent="0.25">
      <c r="A1044" s="172"/>
      <c r="B1044" s="332"/>
      <c r="C1044" s="231" t="s">
        <v>355</v>
      </c>
      <c r="D1044" s="189"/>
      <c r="E1044" s="189"/>
      <c r="F1044" s="190"/>
      <c r="G1044" s="3" t="s">
        <v>49</v>
      </c>
      <c r="H1044" s="3" t="s">
        <v>415</v>
      </c>
      <c r="I1044" s="5">
        <v>10278</v>
      </c>
    </row>
    <row r="1045" spans="1:9" ht="20.100000000000001" customHeight="1" x14ac:dyDescent="0.25">
      <c r="A1045" s="172"/>
      <c r="B1045" s="332"/>
      <c r="C1045" s="231" t="s">
        <v>356</v>
      </c>
      <c r="D1045" s="189"/>
      <c r="E1045" s="189"/>
      <c r="F1045" s="190"/>
      <c r="G1045" s="3" t="s">
        <v>49</v>
      </c>
      <c r="H1045" s="3" t="s">
        <v>415</v>
      </c>
      <c r="I1045" s="5">
        <v>73</v>
      </c>
    </row>
    <row r="1046" spans="1:9" ht="20.100000000000001" customHeight="1" x14ac:dyDescent="0.25">
      <c r="A1046" s="172"/>
      <c r="B1046" s="332"/>
      <c r="C1046" s="231" t="s">
        <v>360</v>
      </c>
      <c r="D1046" s="189"/>
      <c r="E1046" s="189"/>
      <c r="F1046" s="190"/>
      <c r="G1046" s="3" t="s">
        <v>49</v>
      </c>
      <c r="H1046" s="3" t="s">
        <v>415</v>
      </c>
      <c r="I1046" s="5">
        <v>174</v>
      </c>
    </row>
    <row r="1047" spans="1:9" ht="20.100000000000001" customHeight="1" x14ac:dyDescent="0.25">
      <c r="A1047" s="172"/>
      <c r="B1047" s="332"/>
      <c r="C1047" s="231" t="s">
        <v>365</v>
      </c>
      <c r="D1047" s="189"/>
      <c r="E1047" s="189"/>
      <c r="F1047" s="190"/>
      <c r="G1047" s="3" t="s">
        <v>49</v>
      </c>
      <c r="H1047" s="3" t="s">
        <v>415</v>
      </c>
      <c r="I1047" s="5">
        <v>256</v>
      </c>
    </row>
    <row r="1048" spans="1:9" ht="20.100000000000001" customHeight="1" x14ac:dyDescent="0.25">
      <c r="A1048" s="172"/>
      <c r="B1048" s="332"/>
      <c r="C1048" s="231" t="s">
        <v>400</v>
      </c>
      <c r="D1048" s="189"/>
      <c r="E1048" s="189"/>
      <c r="F1048" s="190"/>
      <c r="G1048" s="3" t="s">
        <v>49</v>
      </c>
      <c r="H1048" s="3" t="s">
        <v>415</v>
      </c>
      <c r="I1048" s="5">
        <v>10</v>
      </c>
    </row>
    <row r="1049" spans="1:9" ht="20.100000000000001" customHeight="1" x14ac:dyDescent="0.25">
      <c r="A1049" s="172"/>
      <c r="B1049" s="332"/>
      <c r="C1049" s="231" t="s">
        <v>402</v>
      </c>
      <c r="D1049" s="189"/>
      <c r="E1049" s="189"/>
      <c r="F1049" s="190"/>
      <c r="G1049" s="3" t="s">
        <v>49</v>
      </c>
      <c r="H1049" s="3" t="s">
        <v>415</v>
      </c>
      <c r="I1049" s="5">
        <v>33</v>
      </c>
    </row>
    <row r="1050" spans="1:9" ht="20.100000000000001" customHeight="1" x14ac:dyDescent="0.25">
      <c r="A1050" s="172"/>
      <c r="B1050" s="332"/>
      <c r="C1050" s="231" t="s">
        <v>404</v>
      </c>
      <c r="D1050" s="189"/>
      <c r="E1050" s="189"/>
      <c r="F1050" s="190"/>
      <c r="G1050" s="3" t="s">
        <v>49</v>
      </c>
      <c r="H1050" s="3" t="s">
        <v>415</v>
      </c>
      <c r="I1050" s="5">
        <v>13</v>
      </c>
    </row>
    <row r="1051" spans="1:9" ht="20.100000000000001" customHeight="1" x14ac:dyDescent="0.25">
      <c r="A1051" s="172"/>
      <c r="B1051" s="332"/>
      <c r="C1051" s="231" t="s">
        <v>408</v>
      </c>
      <c r="D1051" s="189"/>
      <c r="E1051" s="189"/>
      <c r="F1051" s="190"/>
      <c r="G1051" s="3" t="s">
        <v>49</v>
      </c>
      <c r="H1051" s="3" t="s">
        <v>415</v>
      </c>
      <c r="I1051" s="5">
        <v>67</v>
      </c>
    </row>
    <row r="1052" spans="1:9" ht="20.100000000000001" customHeight="1" x14ac:dyDescent="0.25">
      <c r="A1052" s="172"/>
      <c r="B1052" s="332"/>
      <c r="C1052" s="231" t="s">
        <v>412</v>
      </c>
      <c r="D1052" s="189"/>
      <c r="E1052" s="189"/>
      <c r="F1052" s="190"/>
      <c r="G1052" s="3" t="s">
        <v>49</v>
      </c>
      <c r="H1052" s="3" t="s">
        <v>415</v>
      </c>
      <c r="I1052" s="5">
        <v>31606</v>
      </c>
    </row>
    <row r="1053" spans="1:9" ht="20.100000000000001" customHeight="1" x14ac:dyDescent="0.25">
      <c r="A1053" s="172"/>
      <c r="B1053" s="332"/>
      <c r="C1053" s="231" t="s">
        <v>98</v>
      </c>
      <c r="D1053" s="189"/>
      <c r="E1053" s="189"/>
      <c r="F1053" s="190"/>
      <c r="G1053" s="3" t="s">
        <v>49</v>
      </c>
      <c r="H1053" s="3" t="s">
        <v>415</v>
      </c>
      <c r="I1053" s="5">
        <v>1</v>
      </c>
    </row>
    <row r="1054" spans="1:9" ht="20.100000000000001" customHeight="1" x14ac:dyDescent="0.25">
      <c r="A1054" s="172"/>
      <c r="B1054" s="332"/>
      <c r="C1054" s="231" t="s">
        <v>205</v>
      </c>
      <c r="D1054" s="189"/>
      <c r="E1054" s="189"/>
      <c r="F1054" s="190"/>
      <c r="G1054" s="3" t="s">
        <v>49</v>
      </c>
      <c r="H1054" s="3" t="s">
        <v>415</v>
      </c>
      <c r="I1054" s="5">
        <v>2</v>
      </c>
    </row>
    <row r="1055" spans="1:9" ht="20.100000000000001" customHeight="1" x14ac:dyDescent="0.25">
      <c r="A1055" s="172"/>
      <c r="B1055" s="332"/>
      <c r="C1055" s="231" t="s">
        <v>216</v>
      </c>
      <c r="D1055" s="189"/>
      <c r="E1055" s="189"/>
      <c r="F1055" s="190"/>
      <c r="G1055" s="3" t="s">
        <v>49</v>
      </c>
      <c r="H1055" s="3" t="s">
        <v>415</v>
      </c>
      <c r="I1055" s="5">
        <v>10</v>
      </c>
    </row>
    <row r="1056" spans="1:9" ht="20.100000000000001" customHeight="1" x14ac:dyDescent="0.25">
      <c r="A1056" s="173"/>
      <c r="B1056" s="333"/>
      <c r="C1056" s="231" t="s">
        <v>168</v>
      </c>
      <c r="D1056" s="189"/>
      <c r="E1056" s="189"/>
      <c r="F1056" s="190"/>
      <c r="G1056" s="3" t="s">
        <v>49</v>
      </c>
      <c r="H1056" s="3" t="s">
        <v>415</v>
      </c>
      <c r="I1056" s="5">
        <v>834</v>
      </c>
    </row>
    <row r="1057" spans="1:9" ht="20.100000000000001" customHeight="1" x14ac:dyDescent="0.25">
      <c r="A1057" s="171" t="s">
        <v>99</v>
      </c>
      <c r="B1057" s="168" t="s">
        <v>104</v>
      </c>
      <c r="C1057" s="231" t="s">
        <v>7</v>
      </c>
      <c r="D1057" s="189"/>
      <c r="E1057" s="189"/>
      <c r="F1057" s="190"/>
      <c r="G1057" s="3" t="s">
        <v>49</v>
      </c>
      <c r="H1057" s="3" t="s">
        <v>416</v>
      </c>
      <c r="I1057" s="5">
        <v>25655</v>
      </c>
    </row>
    <row r="1058" spans="1:9" ht="20.100000000000001" customHeight="1" x14ac:dyDescent="0.25">
      <c r="A1058" s="172"/>
      <c r="B1058" s="348"/>
      <c r="C1058" s="174" t="s">
        <v>13</v>
      </c>
      <c r="D1058" s="231" t="s">
        <v>14</v>
      </c>
      <c r="E1058" s="189"/>
      <c r="F1058" s="190"/>
      <c r="G1058" s="3" t="s">
        <v>49</v>
      </c>
      <c r="H1058" s="3" t="s">
        <v>416</v>
      </c>
      <c r="I1058" s="5">
        <v>13345</v>
      </c>
    </row>
    <row r="1059" spans="1:9" ht="20.100000000000001" customHeight="1" thickBot="1" x14ac:dyDescent="0.3">
      <c r="A1059" s="172"/>
      <c r="B1059" s="348"/>
      <c r="C1059" s="234"/>
      <c r="D1059" s="235" t="s">
        <v>25</v>
      </c>
      <c r="E1059" s="236"/>
      <c r="F1059" s="237"/>
      <c r="G1059" s="44" t="s">
        <v>49</v>
      </c>
      <c r="H1059" s="44" t="s">
        <v>416</v>
      </c>
      <c r="I1059" s="45">
        <v>12310</v>
      </c>
    </row>
    <row r="1060" spans="1:9" ht="20.100000000000001" customHeight="1" thickTop="1" x14ac:dyDescent="0.25">
      <c r="A1060" s="172"/>
      <c r="B1060" s="348"/>
      <c r="C1060" s="169" t="s">
        <v>8</v>
      </c>
      <c r="D1060" s="228" t="s">
        <v>217</v>
      </c>
      <c r="E1060" s="229"/>
      <c r="F1060" s="230"/>
      <c r="G1060" s="42" t="s">
        <v>49</v>
      </c>
      <c r="H1060" s="42" t="s">
        <v>416</v>
      </c>
      <c r="I1060" s="43">
        <v>333</v>
      </c>
    </row>
    <row r="1061" spans="1:9" ht="20.100000000000001" customHeight="1" x14ac:dyDescent="0.25">
      <c r="A1061" s="172"/>
      <c r="B1061" s="348"/>
      <c r="C1061" s="183"/>
      <c r="D1061" s="231" t="s">
        <v>10</v>
      </c>
      <c r="E1061" s="189"/>
      <c r="F1061" s="190"/>
      <c r="G1061" s="3" t="s">
        <v>49</v>
      </c>
      <c r="H1061" s="3" t="s">
        <v>416</v>
      </c>
      <c r="I1061" s="5">
        <v>1952</v>
      </c>
    </row>
    <row r="1062" spans="1:9" ht="20.100000000000001" customHeight="1" x14ac:dyDescent="0.25">
      <c r="A1062" s="172"/>
      <c r="B1062" s="348"/>
      <c r="C1062" s="183"/>
      <c r="D1062" s="231" t="s">
        <v>24</v>
      </c>
      <c r="E1062" s="189"/>
      <c r="F1062" s="190"/>
      <c r="G1062" s="3" t="s">
        <v>49</v>
      </c>
      <c r="H1062" s="3" t="s">
        <v>416</v>
      </c>
      <c r="I1062" s="5">
        <v>6358</v>
      </c>
    </row>
    <row r="1063" spans="1:9" ht="20.100000000000001" customHeight="1" x14ac:dyDescent="0.25">
      <c r="A1063" s="172"/>
      <c r="B1063" s="348"/>
      <c r="C1063" s="183"/>
      <c r="D1063" s="231" t="s">
        <v>11</v>
      </c>
      <c r="E1063" s="189"/>
      <c r="F1063" s="190"/>
      <c r="G1063" s="3" t="s">
        <v>49</v>
      </c>
      <c r="H1063" s="3" t="s">
        <v>416</v>
      </c>
      <c r="I1063" s="5">
        <v>10466</v>
      </c>
    </row>
    <row r="1064" spans="1:9" ht="20.100000000000001" customHeight="1" x14ac:dyDescent="0.25">
      <c r="A1064" s="172"/>
      <c r="B1064" s="348"/>
      <c r="C1064" s="183"/>
      <c r="D1064" s="231" t="s">
        <v>9</v>
      </c>
      <c r="E1064" s="189"/>
      <c r="F1064" s="190"/>
      <c r="G1064" s="3" t="s">
        <v>49</v>
      </c>
      <c r="H1064" s="3" t="s">
        <v>416</v>
      </c>
      <c r="I1064" s="5">
        <v>5708</v>
      </c>
    </row>
    <row r="1065" spans="1:9" ht="20.100000000000001" customHeight="1" x14ac:dyDescent="0.25">
      <c r="A1065" s="172"/>
      <c r="B1065" s="348"/>
      <c r="C1065" s="183"/>
      <c r="D1065" s="231" t="s">
        <v>12</v>
      </c>
      <c r="E1065" s="189"/>
      <c r="F1065" s="190"/>
      <c r="G1065" s="3" t="s">
        <v>49</v>
      </c>
      <c r="H1065" s="3" t="s">
        <v>416</v>
      </c>
      <c r="I1065" s="5">
        <v>808</v>
      </c>
    </row>
    <row r="1066" spans="1:9" ht="20.100000000000001" customHeight="1" x14ac:dyDescent="0.25">
      <c r="A1066" s="172"/>
      <c r="B1066" s="349"/>
      <c r="C1066" s="217"/>
      <c r="D1066" s="231" t="s">
        <v>28</v>
      </c>
      <c r="E1066" s="189"/>
      <c r="F1066" s="190"/>
      <c r="G1066" s="3" t="s">
        <v>49</v>
      </c>
      <c r="H1066" s="3" t="s">
        <v>416</v>
      </c>
      <c r="I1066" s="5">
        <v>30</v>
      </c>
    </row>
    <row r="1067" spans="1:9" ht="20.100000000000001" customHeight="1" x14ac:dyDescent="0.25">
      <c r="A1067" s="172"/>
      <c r="B1067" s="168" t="s">
        <v>46</v>
      </c>
      <c r="C1067" s="231" t="s">
        <v>7</v>
      </c>
      <c r="D1067" s="189"/>
      <c r="E1067" s="189"/>
      <c r="F1067" s="190"/>
      <c r="G1067" s="3" t="s">
        <v>49</v>
      </c>
      <c r="H1067" s="3" t="s">
        <v>416</v>
      </c>
      <c r="I1067" s="5">
        <v>111</v>
      </c>
    </row>
    <row r="1068" spans="1:9" ht="20.100000000000001" customHeight="1" x14ac:dyDescent="0.25">
      <c r="A1068" s="172"/>
      <c r="B1068" s="348"/>
      <c r="C1068" s="174" t="s">
        <v>13</v>
      </c>
      <c r="D1068" s="231" t="s">
        <v>14</v>
      </c>
      <c r="E1068" s="189"/>
      <c r="F1068" s="190"/>
      <c r="G1068" s="3" t="s">
        <v>49</v>
      </c>
      <c r="H1068" s="3" t="s">
        <v>416</v>
      </c>
      <c r="I1068" s="5">
        <v>52</v>
      </c>
    </row>
    <row r="1069" spans="1:9" ht="20.100000000000001" customHeight="1" thickBot="1" x14ac:dyDescent="0.3">
      <c r="A1069" s="172"/>
      <c r="B1069" s="348"/>
      <c r="C1069" s="234"/>
      <c r="D1069" s="235" t="s">
        <v>25</v>
      </c>
      <c r="E1069" s="236"/>
      <c r="F1069" s="237"/>
      <c r="G1069" s="44" t="s">
        <v>49</v>
      </c>
      <c r="H1069" s="44" t="s">
        <v>416</v>
      </c>
      <c r="I1069" s="45">
        <v>59</v>
      </c>
    </row>
    <row r="1070" spans="1:9" ht="20.100000000000001" customHeight="1" thickTop="1" x14ac:dyDescent="0.25">
      <c r="A1070" s="172"/>
      <c r="B1070" s="348"/>
      <c r="C1070" s="169" t="s">
        <v>8</v>
      </c>
      <c r="D1070" s="228" t="s">
        <v>217</v>
      </c>
      <c r="E1070" s="229"/>
      <c r="F1070" s="230"/>
      <c r="G1070" s="42" t="s">
        <v>49</v>
      </c>
      <c r="H1070" s="42" t="s">
        <v>416</v>
      </c>
      <c r="I1070" s="43">
        <v>1</v>
      </c>
    </row>
    <row r="1071" spans="1:9" ht="20.100000000000001" customHeight="1" x14ac:dyDescent="0.25">
      <c r="A1071" s="172"/>
      <c r="B1071" s="348"/>
      <c r="C1071" s="183"/>
      <c r="D1071" s="231" t="s">
        <v>10</v>
      </c>
      <c r="E1071" s="189"/>
      <c r="F1071" s="190"/>
      <c r="G1071" s="3" t="s">
        <v>49</v>
      </c>
      <c r="H1071" s="3" t="s">
        <v>416</v>
      </c>
      <c r="I1071" s="5">
        <v>7</v>
      </c>
    </row>
    <row r="1072" spans="1:9" ht="20.100000000000001" customHeight="1" x14ac:dyDescent="0.25">
      <c r="A1072" s="172"/>
      <c r="B1072" s="348"/>
      <c r="C1072" s="183"/>
      <c r="D1072" s="231" t="s">
        <v>24</v>
      </c>
      <c r="E1072" s="189"/>
      <c r="F1072" s="190"/>
      <c r="G1072" s="3" t="s">
        <v>49</v>
      </c>
      <c r="H1072" s="3" t="s">
        <v>416</v>
      </c>
      <c r="I1072" s="5">
        <v>30</v>
      </c>
    </row>
    <row r="1073" spans="1:9" ht="20.100000000000001" customHeight="1" x14ac:dyDescent="0.25">
      <c r="A1073" s="172"/>
      <c r="B1073" s="348"/>
      <c r="C1073" s="183"/>
      <c r="D1073" s="231" t="s">
        <v>11</v>
      </c>
      <c r="E1073" s="189"/>
      <c r="F1073" s="190"/>
      <c r="G1073" s="3" t="s">
        <v>49</v>
      </c>
      <c r="H1073" s="3" t="s">
        <v>416</v>
      </c>
      <c r="I1073" s="5">
        <v>41</v>
      </c>
    </row>
    <row r="1074" spans="1:9" ht="20.100000000000001" customHeight="1" x14ac:dyDescent="0.25">
      <c r="A1074" s="172"/>
      <c r="B1074" s="348"/>
      <c r="C1074" s="183"/>
      <c r="D1074" s="231" t="s">
        <v>9</v>
      </c>
      <c r="E1074" s="189"/>
      <c r="F1074" s="190"/>
      <c r="G1074" s="3" t="s">
        <v>49</v>
      </c>
      <c r="H1074" s="3" t="s">
        <v>416</v>
      </c>
      <c r="I1074" s="5">
        <v>27</v>
      </c>
    </row>
    <row r="1075" spans="1:9" ht="20.100000000000001" customHeight="1" x14ac:dyDescent="0.25">
      <c r="A1075" s="172"/>
      <c r="B1075" s="348"/>
      <c r="C1075" s="183"/>
      <c r="D1075" s="231" t="s">
        <v>12</v>
      </c>
      <c r="E1075" s="189"/>
      <c r="F1075" s="190"/>
      <c r="G1075" s="3" t="s">
        <v>49</v>
      </c>
      <c r="H1075" s="3" t="s">
        <v>416</v>
      </c>
      <c r="I1075" s="5">
        <v>5</v>
      </c>
    </row>
    <row r="1076" spans="1:9" ht="20.100000000000001" customHeight="1" x14ac:dyDescent="0.25">
      <c r="A1076" s="172"/>
      <c r="B1076" s="349"/>
      <c r="C1076" s="217"/>
      <c r="D1076" s="231" t="s">
        <v>28</v>
      </c>
      <c r="E1076" s="189"/>
      <c r="F1076" s="190"/>
      <c r="G1076" s="3" t="s">
        <v>49</v>
      </c>
      <c r="H1076" s="3" t="s">
        <v>416</v>
      </c>
      <c r="I1076" s="5">
        <v>0</v>
      </c>
    </row>
    <row r="1077" spans="1:9" ht="20.100000000000001" customHeight="1" x14ac:dyDescent="0.25">
      <c r="A1077" s="172"/>
      <c r="B1077" s="168" t="s">
        <v>69</v>
      </c>
      <c r="C1077" s="231" t="s">
        <v>7</v>
      </c>
      <c r="D1077" s="189"/>
      <c r="E1077" s="189"/>
      <c r="F1077" s="190"/>
      <c r="G1077" s="3" t="s">
        <v>49</v>
      </c>
      <c r="H1077" s="3" t="s">
        <v>416</v>
      </c>
      <c r="I1077" s="5">
        <v>660</v>
      </c>
    </row>
    <row r="1078" spans="1:9" ht="20.100000000000001" customHeight="1" x14ac:dyDescent="0.25">
      <c r="A1078" s="172"/>
      <c r="B1078" s="169"/>
      <c r="C1078" s="174" t="s">
        <v>13</v>
      </c>
      <c r="D1078" s="231" t="s">
        <v>14</v>
      </c>
      <c r="E1078" s="189"/>
      <c r="F1078" s="190"/>
      <c r="G1078" s="3" t="s">
        <v>49</v>
      </c>
      <c r="H1078" s="3" t="s">
        <v>416</v>
      </c>
      <c r="I1078" s="5">
        <v>354</v>
      </c>
    </row>
    <row r="1079" spans="1:9" ht="20.100000000000001" customHeight="1" thickBot="1" x14ac:dyDescent="0.3">
      <c r="A1079" s="172"/>
      <c r="B1079" s="169"/>
      <c r="C1079" s="234"/>
      <c r="D1079" s="235" t="s">
        <v>25</v>
      </c>
      <c r="E1079" s="236"/>
      <c r="F1079" s="237"/>
      <c r="G1079" s="44" t="s">
        <v>49</v>
      </c>
      <c r="H1079" s="44" t="s">
        <v>416</v>
      </c>
      <c r="I1079" s="45">
        <v>306</v>
      </c>
    </row>
    <row r="1080" spans="1:9" ht="20.100000000000001" customHeight="1" thickTop="1" x14ac:dyDescent="0.25">
      <c r="A1080" s="172"/>
      <c r="B1080" s="169"/>
      <c r="C1080" s="169" t="s">
        <v>8</v>
      </c>
      <c r="D1080" s="228" t="s">
        <v>217</v>
      </c>
      <c r="E1080" s="229"/>
      <c r="F1080" s="230"/>
      <c r="G1080" s="42" t="s">
        <v>49</v>
      </c>
      <c r="H1080" s="42" t="s">
        <v>416</v>
      </c>
      <c r="I1080" s="43">
        <v>5</v>
      </c>
    </row>
    <row r="1081" spans="1:9" ht="20.100000000000001" customHeight="1" x14ac:dyDescent="0.25">
      <c r="A1081" s="172"/>
      <c r="B1081" s="169"/>
      <c r="C1081" s="169"/>
      <c r="D1081" s="231" t="s">
        <v>10</v>
      </c>
      <c r="E1081" s="189"/>
      <c r="F1081" s="190"/>
      <c r="G1081" s="3" t="s">
        <v>49</v>
      </c>
      <c r="H1081" s="3" t="s">
        <v>416</v>
      </c>
      <c r="I1081" s="5">
        <v>41</v>
      </c>
    </row>
    <row r="1082" spans="1:9" ht="20.100000000000001" customHeight="1" x14ac:dyDescent="0.25">
      <c r="A1082" s="172"/>
      <c r="B1082" s="169"/>
      <c r="C1082" s="169"/>
      <c r="D1082" s="231" t="s">
        <v>24</v>
      </c>
      <c r="E1082" s="189"/>
      <c r="F1082" s="190"/>
      <c r="G1082" s="3" t="s">
        <v>49</v>
      </c>
      <c r="H1082" s="3" t="s">
        <v>416</v>
      </c>
      <c r="I1082" s="5">
        <v>158</v>
      </c>
    </row>
    <row r="1083" spans="1:9" ht="20.100000000000001" customHeight="1" x14ac:dyDescent="0.25">
      <c r="A1083" s="172"/>
      <c r="B1083" s="169"/>
      <c r="C1083" s="169"/>
      <c r="D1083" s="231" t="s">
        <v>11</v>
      </c>
      <c r="E1083" s="189"/>
      <c r="F1083" s="190"/>
      <c r="G1083" s="3" t="s">
        <v>49</v>
      </c>
      <c r="H1083" s="3" t="s">
        <v>416</v>
      </c>
      <c r="I1083" s="5">
        <v>290</v>
      </c>
    </row>
    <row r="1084" spans="1:9" ht="20.100000000000001" customHeight="1" x14ac:dyDescent="0.25">
      <c r="A1084" s="172"/>
      <c r="B1084" s="169"/>
      <c r="C1084" s="169"/>
      <c r="D1084" s="231" t="s">
        <v>9</v>
      </c>
      <c r="E1084" s="189"/>
      <c r="F1084" s="190"/>
      <c r="G1084" s="3" t="s">
        <v>49</v>
      </c>
      <c r="H1084" s="3" t="s">
        <v>416</v>
      </c>
      <c r="I1084" s="5">
        <v>148</v>
      </c>
    </row>
    <row r="1085" spans="1:9" ht="20.100000000000001" customHeight="1" x14ac:dyDescent="0.25">
      <c r="A1085" s="172"/>
      <c r="B1085" s="169"/>
      <c r="C1085" s="169"/>
      <c r="D1085" s="231" t="s">
        <v>12</v>
      </c>
      <c r="E1085" s="189"/>
      <c r="F1085" s="190"/>
      <c r="G1085" s="3" t="s">
        <v>49</v>
      </c>
      <c r="H1085" s="3" t="s">
        <v>416</v>
      </c>
      <c r="I1085" s="5">
        <v>16</v>
      </c>
    </row>
    <row r="1086" spans="1:9" ht="20.100000000000001" customHeight="1" x14ac:dyDescent="0.25">
      <c r="A1086" s="172"/>
      <c r="B1086" s="170"/>
      <c r="C1086" s="170"/>
      <c r="D1086" s="231" t="s">
        <v>28</v>
      </c>
      <c r="E1086" s="189"/>
      <c r="F1086" s="190"/>
      <c r="G1086" s="3" t="s">
        <v>49</v>
      </c>
      <c r="H1086" s="3" t="s">
        <v>416</v>
      </c>
      <c r="I1086" s="5">
        <v>2</v>
      </c>
    </row>
    <row r="1087" spans="1:9" ht="20.100000000000001" customHeight="1" x14ac:dyDescent="0.25">
      <c r="A1087" s="172"/>
      <c r="B1087" s="168" t="s">
        <v>100</v>
      </c>
      <c r="C1087" s="231" t="s">
        <v>7</v>
      </c>
      <c r="D1087" s="189"/>
      <c r="E1087" s="189"/>
      <c r="F1087" s="190"/>
      <c r="G1087" s="3" t="s">
        <v>49</v>
      </c>
      <c r="H1087" s="3" t="s">
        <v>416</v>
      </c>
      <c r="I1087" s="5">
        <v>1164</v>
      </c>
    </row>
    <row r="1088" spans="1:9" ht="20.100000000000001" customHeight="1" x14ac:dyDescent="0.25">
      <c r="A1088" s="172"/>
      <c r="B1088" s="169"/>
      <c r="C1088" s="175" t="s">
        <v>13</v>
      </c>
      <c r="D1088" s="228" t="s">
        <v>14</v>
      </c>
      <c r="E1088" s="229"/>
      <c r="F1088" s="230"/>
      <c r="G1088" s="3" t="s">
        <v>49</v>
      </c>
      <c r="H1088" s="3" t="s">
        <v>416</v>
      </c>
      <c r="I1088" s="5">
        <v>582</v>
      </c>
    </row>
    <row r="1089" spans="1:9" ht="20.100000000000001" customHeight="1" thickBot="1" x14ac:dyDescent="0.3">
      <c r="A1089" s="172"/>
      <c r="B1089" s="169"/>
      <c r="C1089" s="234"/>
      <c r="D1089" s="235" t="s">
        <v>25</v>
      </c>
      <c r="E1089" s="236"/>
      <c r="F1089" s="237"/>
      <c r="G1089" s="44" t="s">
        <v>49</v>
      </c>
      <c r="H1089" s="44" t="s">
        <v>416</v>
      </c>
      <c r="I1089" s="45">
        <v>582</v>
      </c>
    </row>
    <row r="1090" spans="1:9" ht="20.100000000000001" customHeight="1" thickTop="1" x14ac:dyDescent="0.25">
      <c r="A1090" s="172"/>
      <c r="B1090" s="169"/>
      <c r="C1090" s="169" t="s">
        <v>8</v>
      </c>
      <c r="D1090" s="228" t="s">
        <v>217</v>
      </c>
      <c r="E1090" s="229"/>
      <c r="F1090" s="230"/>
      <c r="G1090" s="42" t="s">
        <v>49</v>
      </c>
      <c r="H1090" s="42" t="s">
        <v>416</v>
      </c>
      <c r="I1090" s="43">
        <v>11</v>
      </c>
    </row>
    <row r="1091" spans="1:9" ht="20.100000000000001" customHeight="1" x14ac:dyDescent="0.25">
      <c r="A1091" s="172"/>
      <c r="B1091" s="169"/>
      <c r="C1091" s="183"/>
      <c r="D1091" s="231" t="s">
        <v>10</v>
      </c>
      <c r="E1091" s="189"/>
      <c r="F1091" s="190"/>
      <c r="G1091" s="3" t="s">
        <v>49</v>
      </c>
      <c r="H1091" s="3" t="s">
        <v>416</v>
      </c>
      <c r="I1091" s="5">
        <v>76</v>
      </c>
    </row>
    <row r="1092" spans="1:9" ht="20.100000000000001" customHeight="1" x14ac:dyDescent="0.25">
      <c r="A1092" s="172"/>
      <c r="B1092" s="169"/>
      <c r="C1092" s="183"/>
      <c r="D1092" s="231" t="s">
        <v>24</v>
      </c>
      <c r="E1092" s="189"/>
      <c r="F1092" s="190"/>
      <c r="G1092" s="3" t="s">
        <v>49</v>
      </c>
      <c r="H1092" s="3" t="s">
        <v>416</v>
      </c>
      <c r="I1092" s="5">
        <v>249</v>
      </c>
    </row>
    <row r="1093" spans="1:9" ht="20.100000000000001" customHeight="1" x14ac:dyDescent="0.25">
      <c r="A1093" s="172"/>
      <c r="B1093" s="169"/>
      <c r="C1093" s="183"/>
      <c r="D1093" s="231" t="s">
        <v>11</v>
      </c>
      <c r="E1093" s="189"/>
      <c r="F1093" s="190"/>
      <c r="G1093" s="3" t="s">
        <v>49</v>
      </c>
      <c r="H1093" s="3" t="s">
        <v>416</v>
      </c>
      <c r="I1093" s="5">
        <v>466</v>
      </c>
    </row>
    <row r="1094" spans="1:9" ht="20.100000000000001" customHeight="1" x14ac:dyDescent="0.25">
      <c r="A1094" s="172"/>
      <c r="B1094" s="169"/>
      <c r="C1094" s="183"/>
      <c r="D1094" s="231" t="s">
        <v>9</v>
      </c>
      <c r="E1094" s="189"/>
      <c r="F1094" s="190"/>
      <c r="G1094" s="3" t="s">
        <v>49</v>
      </c>
      <c r="H1094" s="3" t="s">
        <v>416</v>
      </c>
      <c r="I1094" s="5">
        <v>298</v>
      </c>
    </row>
    <row r="1095" spans="1:9" ht="20.100000000000001" customHeight="1" x14ac:dyDescent="0.25">
      <c r="A1095" s="172"/>
      <c r="B1095" s="169"/>
      <c r="C1095" s="183"/>
      <c r="D1095" s="231" t="s">
        <v>12</v>
      </c>
      <c r="E1095" s="189"/>
      <c r="F1095" s="190"/>
      <c r="G1095" s="3" t="s">
        <v>49</v>
      </c>
      <c r="H1095" s="3" t="s">
        <v>416</v>
      </c>
      <c r="I1095" s="5">
        <v>61</v>
      </c>
    </row>
    <row r="1096" spans="1:9" ht="20.100000000000001" customHeight="1" x14ac:dyDescent="0.25">
      <c r="A1096" s="172"/>
      <c r="B1096" s="170"/>
      <c r="C1096" s="217"/>
      <c r="D1096" s="231" t="s">
        <v>28</v>
      </c>
      <c r="E1096" s="189"/>
      <c r="F1096" s="190"/>
      <c r="G1096" s="3" t="s">
        <v>49</v>
      </c>
      <c r="H1096" s="3" t="s">
        <v>416</v>
      </c>
      <c r="I1096" s="5">
        <v>3</v>
      </c>
    </row>
    <row r="1097" spans="1:9" ht="20.100000000000001" customHeight="1" x14ac:dyDescent="0.25">
      <c r="A1097" s="172"/>
      <c r="B1097" s="171" t="s">
        <v>109</v>
      </c>
      <c r="C1097" s="231" t="s">
        <v>7</v>
      </c>
      <c r="D1097" s="189"/>
      <c r="E1097" s="189"/>
      <c r="F1097" s="190"/>
      <c r="G1097" s="3" t="s">
        <v>49</v>
      </c>
      <c r="H1097" s="3" t="s">
        <v>416</v>
      </c>
      <c r="I1097" s="5">
        <v>898</v>
      </c>
    </row>
    <row r="1098" spans="1:9" ht="20.100000000000001" customHeight="1" x14ac:dyDescent="0.25">
      <c r="A1098" s="172"/>
      <c r="B1098" s="172"/>
      <c r="C1098" s="174" t="s">
        <v>13</v>
      </c>
      <c r="D1098" s="231" t="s">
        <v>14</v>
      </c>
      <c r="E1098" s="189"/>
      <c r="F1098" s="190"/>
      <c r="G1098" s="3" t="s">
        <v>49</v>
      </c>
      <c r="H1098" s="3" t="s">
        <v>416</v>
      </c>
      <c r="I1098" s="5">
        <v>476</v>
      </c>
    </row>
    <row r="1099" spans="1:9" ht="20.100000000000001" customHeight="1" thickBot="1" x14ac:dyDescent="0.3">
      <c r="A1099" s="172"/>
      <c r="B1099" s="172"/>
      <c r="C1099" s="234"/>
      <c r="D1099" s="235" t="s">
        <v>25</v>
      </c>
      <c r="E1099" s="236"/>
      <c r="F1099" s="237"/>
      <c r="G1099" s="44" t="s">
        <v>49</v>
      </c>
      <c r="H1099" s="44" t="s">
        <v>416</v>
      </c>
      <c r="I1099" s="45">
        <v>422</v>
      </c>
    </row>
    <row r="1100" spans="1:9" ht="20.100000000000001" customHeight="1" thickTop="1" x14ac:dyDescent="0.25">
      <c r="A1100" s="172"/>
      <c r="B1100" s="172"/>
      <c r="C1100" s="169" t="s">
        <v>8</v>
      </c>
      <c r="D1100" s="228" t="s">
        <v>217</v>
      </c>
      <c r="E1100" s="229"/>
      <c r="F1100" s="230"/>
      <c r="G1100" s="42" t="s">
        <v>49</v>
      </c>
      <c r="H1100" s="42" t="s">
        <v>416</v>
      </c>
      <c r="I1100" s="43">
        <v>8</v>
      </c>
    </row>
    <row r="1101" spans="1:9" ht="20.100000000000001" customHeight="1" x14ac:dyDescent="0.25">
      <c r="A1101" s="172"/>
      <c r="B1101" s="172"/>
      <c r="C1101" s="183"/>
      <c r="D1101" s="231" t="s">
        <v>10</v>
      </c>
      <c r="E1101" s="189"/>
      <c r="F1101" s="190"/>
      <c r="G1101" s="3" t="s">
        <v>49</v>
      </c>
      <c r="H1101" s="3" t="s">
        <v>416</v>
      </c>
      <c r="I1101" s="5">
        <v>41</v>
      </c>
    </row>
    <row r="1102" spans="1:9" ht="20.100000000000001" customHeight="1" x14ac:dyDescent="0.25">
      <c r="A1102" s="172"/>
      <c r="B1102" s="172"/>
      <c r="C1102" s="183"/>
      <c r="D1102" s="231" t="s">
        <v>24</v>
      </c>
      <c r="E1102" s="189"/>
      <c r="F1102" s="190"/>
      <c r="G1102" s="3" t="s">
        <v>49</v>
      </c>
      <c r="H1102" s="3" t="s">
        <v>416</v>
      </c>
      <c r="I1102" s="5">
        <v>170</v>
      </c>
    </row>
    <row r="1103" spans="1:9" ht="20.100000000000001" customHeight="1" x14ac:dyDescent="0.25">
      <c r="A1103" s="172"/>
      <c r="B1103" s="172"/>
      <c r="C1103" s="183"/>
      <c r="D1103" s="231" t="s">
        <v>11</v>
      </c>
      <c r="E1103" s="189"/>
      <c r="F1103" s="190"/>
      <c r="G1103" s="3" t="s">
        <v>49</v>
      </c>
      <c r="H1103" s="3" t="s">
        <v>416</v>
      </c>
      <c r="I1103" s="5">
        <v>397</v>
      </c>
    </row>
    <row r="1104" spans="1:9" ht="20.100000000000001" customHeight="1" x14ac:dyDescent="0.25">
      <c r="A1104" s="172"/>
      <c r="B1104" s="172"/>
      <c r="C1104" s="183"/>
      <c r="D1104" s="231" t="s">
        <v>9</v>
      </c>
      <c r="E1104" s="189"/>
      <c r="F1104" s="190"/>
      <c r="G1104" s="3" t="s">
        <v>49</v>
      </c>
      <c r="H1104" s="3" t="s">
        <v>416</v>
      </c>
      <c r="I1104" s="5">
        <v>231</v>
      </c>
    </row>
    <row r="1105" spans="1:9" ht="20.100000000000001" customHeight="1" x14ac:dyDescent="0.25">
      <c r="A1105" s="172"/>
      <c r="B1105" s="172"/>
      <c r="C1105" s="183"/>
      <c r="D1105" s="231" t="s">
        <v>12</v>
      </c>
      <c r="E1105" s="189"/>
      <c r="F1105" s="190"/>
      <c r="G1105" s="3" t="s">
        <v>49</v>
      </c>
      <c r="H1105" s="3" t="s">
        <v>416</v>
      </c>
      <c r="I1105" s="5">
        <v>49</v>
      </c>
    </row>
    <row r="1106" spans="1:9" ht="20.100000000000001" customHeight="1" x14ac:dyDescent="0.25">
      <c r="A1106" s="172"/>
      <c r="B1106" s="173"/>
      <c r="C1106" s="217"/>
      <c r="D1106" s="231" t="s">
        <v>28</v>
      </c>
      <c r="E1106" s="189"/>
      <c r="F1106" s="190"/>
      <c r="G1106" s="3" t="s">
        <v>49</v>
      </c>
      <c r="H1106" s="3" t="s">
        <v>416</v>
      </c>
      <c r="I1106" s="5">
        <v>2</v>
      </c>
    </row>
    <row r="1107" spans="1:9" ht="20.100000000000001" customHeight="1" x14ac:dyDescent="0.25">
      <c r="A1107" s="172"/>
      <c r="B1107" s="171" t="s">
        <v>72</v>
      </c>
      <c r="C1107" s="231" t="s">
        <v>7</v>
      </c>
      <c r="D1107" s="189"/>
      <c r="E1107" s="189"/>
      <c r="F1107" s="190"/>
      <c r="G1107" s="3" t="s">
        <v>49</v>
      </c>
      <c r="H1107" s="3" t="s">
        <v>416</v>
      </c>
      <c r="I1107" s="5">
        <v>1166</v>
      </c>
    </row>
    <row r="1108" spans="1:9" ht="20.100000000000001" customHeight="1" x14ac:dyDescent="0.25">
      <c r="A1108" s="172"/>
      <c r="B1108" s="172"/>
      <c r="C1108" s="174" t="s">
        <v>13</v>
      </c>
      <c r="D1108" s="231" t="s">
        <v>14</v>
      </c>
      <c r="E1108" s="189"/>
      <c r="F1108" s="190"/>
      <c r="G1108" s="3" t="s">
        <v>49</v>
      </c>
      <c r="H1108" s="3" t="s">
        <v>416</v>
      </c>
      <c r="I1108" s="5">
        <v>606</v>
      </c>
    </row>
    <row r="1109" spans="1:9" ht="20.100000000000001" customHeight="1" thickBot="1" x14ac:dyDescent="0.3">
      <c r="A1109" s="172"/>
      <c r="B1109" s="172"/>
      <c r="C1109" s="234"/>
      <c r="D1109" s="235" t="s">
        <v>25</v>
      </c>
      <c r="E1109" s="236"/>
      <c r="F1109" s="237"/>
      <c r="G1109" s="44" t="s">
        <v>49</v>
      </c>
      <c r="H1109" s="44" t="s">
        <v>416</v>
      </c>
      <c r="I1109" s="45">
        <v>560</v>
      </c>
    </row>
    <row r="1110" spans="1:9" ht="20.100000000000001" customHeight="1" thickTop="1" x14ac:dyDescent="0.25">
      <c r="A1110" s="172"/>
      <c r="B1110" s="172"/>
      <c r="C1110" s="169" t="s">
        <v>8</v>
      </c>
      <c r="D1110" s="228" t="s">
        <v>217</v>
      </c>
      <c r="E1110" s="229"/>
      <c r="F1110" s="230"/>
      <c r="G1110" s="42" t="s">
        <v>49</v>
      </c>
      <c r="H1110" s="42" t="s">
        <v>416</v>
      </c>
      <c r="I1110" s="43">
        <v>8</v>
      </c>
    </row>
    <row r="1111" spans="1:9" ht="20.100000000000001" customHeight="1" x14ac:dyDescent="0.25">
      <c r="A1111" s="172"/>
      <c r="B1111" s="172"/>
      <c r="C1111" s="183"/>
      <c r="D1111" s="231" t="s">
        <v>10</v>
      </c>
      <c r="E1111" s="189"/>
      <c r="F1111" s="190"/>
      <c r="G1111" s="3" t="s">
        <v>49</v>
      </c>
      <c r="H1111" s="3" t="s">
        <v>416</v>
      </c>
      <c r="I1111" s="5">
        <v>72</v>
      </c>
    </row>
    <row r="1112" spans="1:9" ht="20.100000000000001" customHeight="1" x14ac:dyDescent="0.25">
      <c r="A1112" s="172"/>
      <c r="B1112" s="172"/>
      <c r="C1112" s="183"/>
      <c r="D1112" s="231" t="s">
        <v>24</v>
      </c>
      <c r="E1112" s="189"/>
      <c r="F1112" s="190"/>
      <c r="G1112" s="3" t="s">
        <v>49</v>
      </c>
      <c r="H1112" s="3" t="s">
        <v>416</v>
      </c>
      <c r="I1112" s="5">
        <v>255</v>
      </c>
    </row>
    <row r="1113" spans="1:9" ht="20.100000000000001" customHeight="1" x14ac:dyDescent="0.25">
      <c r="A1113" s="172"/>
      <c r="B1113" s="172"/>
      <c r="C1113" s="183"/>
      <c r="D1113" s="231" t="s">
        <v>11</v>
      </c>
      <c r="E1113" s="189"/>
      <c r="F1113" s="190"/>
      <c r="G1113" s="3" t="s">
        <v>49</v>
      </c>
      <c r="H1113" s="3" t="s">
        <v>416</v>
      </c>
      <c r="I1113" s="5">
        <v>512</v>
      </c>
    </row>
    <row r="1114" spans="1:9" ht="20.100000000000001" customHeight="1" x14ac:dyDescent="0.25">
      <c r="A1114" s="172"/>
      <c r="B1114" s="172"/>
      <c r="C1114" s="183"/>
      <c r="D1114" s="231" t="s">
        <v>9</v>
      </c>
      <c r="E1114" s="189"/>
      <c r="F1114" s="190"/>
      <c r="G1114" s="3" t="s">
        <v>49</v>
      </c>
      <c r="H1114" s="3" t="s">
        <v>416</v>
      </c>
      <c r="I1114" s="5">
        <v>281</v>
      </c>
    </row>
    <row r="1115" spans="1:9" ht="20.100000000000001" customHeight="1" x14ac:dyDescent="0.25">
      <c r="A1115" s="172"/>
      <c r="B1115" s="172"/>
      <c r="C1115" s="183"/>
      <c r="D1115" s="231" t="s">
        <v>12</v>
      </c>
      <c r="E1115" s="189"/>
      <c r="F1115" s="190"/>
      <c r="G1115" s="3" t="s">
        <v>49</v>
      </c>
      <c r="H1115" s="3" t="s">
        <v>416</v>
      </c>
      <c r="I1115" s="5">
        <v>36</v>
      </c>
    </row>
    <row r="1116" spans="1:9" ht="20.100000000000001" customHeight="1" x14ac:dyDescent="0.25">
      <c r="A1116" s="172"/>
      <c r="B1116" s="173"/>
      <c r="C1116" s="217"/>
      <c r="D1116" s="231" t="s">
        <v>28</v>
      </c>
      <c r="E1116" s="189"/>
      <c r="F1116" s="190"/>
      <c r="G1116" s="3" t="s">
        <v>49</v>
      </c>
      <c r="H1116" s="3" t="s">
        <v>416</v>
      </c>
      <c r="I1116" s="5">
        <v>2</v>
      </c>
    </row>
    <row r="1117" spans="1:9" ht="20.100000000000001" customHeight="1" x14ac:dyDescent="0.25">
      <c r="A1117" s="172"/>
      <c r="B1117" s="168" t="s">
        <v>52</v>
      </c>
      <c r="C1117" s="231" t="s">
        <v>7</v>
      </c>
      <c r="D1117" s="189"/>
      <c r="E1117" s="189"/>
      <c r="F1117" s="190"/>
      <c r="G1117" s="3" t="s">
        <v>49</v>
      </c>
      <c r="H1117" s="3" t="s">
        <v>416</v>
      </c>
      <c r="I1117" s="5">
        <v>2013</v>
      </c>
    </row>
    <row r="1118" spans="1:9" ht="20.100000000000001" customHeight="1" x14ac:dyDescent="0.25">
      <c r="A1118" s="172"/>
      <c r="B1118" s="169"/>
      <c r="C1118" s="174" t="s">
        <v>13</v>
      </c>
      <c r="D1118" s="231" t="s">
        <v>14</v>
      </c>
      <c r="E1118" s="189"/>
      <c r="F1118" s="190"/>
      <c r="G1118" s="3" t="s">
        <v>49</v>
      </c>
      <c r="H1118" s="3" t="s">
        <v>416</v>
      </c>
      <c r="I1118" s="5">
        <v>1084</v>
      </c>
    </row>
    <row r="1119" spans="1:9" ht="20.100000000000001" customHeight="1" thickBot="1" x14ac:dyDescent="0.3">
      <c r="A1119" s="172"/>
      <c r="B1119" s="169"/>
      <c r="C1119" s="234"/>
      <c r="D1119" s="235" t="s">
        <v>25</v>
      </c>
      <c r="E1119" s="236"/>
      <c r="F1119" s="237"/>
      <c r="G1119" s="44" t="s">
        <v>49</v>
      </c>
      <c r="H1119" s="44" t="s">
        <v>416</v>
      </c>
      <c r="I1119" s="45">
        <v>929</v>
      </c>
    </row>
    <row r="1120" spans="1:9" ht="20.100000000000001" customHeight="1" thickTop="1" x14ac:dyDescent="0.25">
      <c r="A1120" s="172"/>
      <c r="B1120" s="169"/>
      <c r="C1120" s="227" t="s">
        <v>8</v>
      </c>
      <c r="D1120" s="228" t="s">
        <v>217</v>
      </c>
      <c r="E1120" s="229"/>
      <c r="F1120" s="230"/>
      <c r="G1120" s="42" t="s">
        <v>49</v>
      </c>
      <c r="H1120" s="42" t="s">
        <v>416</v>
      </c>
      <c r="I1120" s="43">
        <v>13</v>
      </c>
    </row>
    <row r="1121" spans="1:9" ht="20.100000000000001" customHeight="1" x14ac:dyDescent="0.25">
      <c r="A1121" s="172"/>
      <c r="B1121" s="169"/>
      <c r="C1121" s="169"/>
      <c r="D1121" s="231" t="s">
        <v>10</v>
      </c>
      <c r="E1121" s="189"/>
      <c r="F1121" s="190"/>
      <c r="G1121" s="3" t="s">
        <v>49</v>
      </c>
      <c r="H1121" s="3" t="s">
        <v>416</v>
      </c>
      <c r="I1121" s="5">
        <v>105</v>
      </c>
    </row>
    <row r="1122" spans="1:9" ht="20.100000000000001" customHeight="1" x14ac:dyDescent="0.25">
      <c r="A1122" s="173"/>
      <c r="B1122" s="169"/>
      <c r="C1122" s="169"/>
      <c r="D1122" s="231" t="s">
        <v>24</v>
      </c>
      <c r="E1122" s="189"/>
      <c r="F1122" s="190"/>
      <c r="G1122" s="3" t="s">
        <v>49</v>
      </c>
      <c r="H1122" s="3" t="s">
        <v>416</v>
      </c>
      <c r="I1122" s="5">
        <v>414</v>
      </c>
    </row>
    <row r="1123" spans="1:9" ht="20.100000000000001" customHeight="1" x14ac:dyDescent="0.25">
      <c r="A1123" s="172" t="s">
        <v>99</v>
      </c>
      <c r="B1123" s="169"/>
      <c r="C1123" s="169"/>
      <c r="D1123" s="228" t="s">
        <v>11</v>
      </c>
      <c r="E1123" s="229"/>
      <c r="F1123" s="230"/>
      <c r="G1123" s="3" t="s">
        <v>49</v>
      </c>
      <c r="H1123" s="3" t="s">
        <v>416</v>
      </c>
      <c r="I1123" s="5">
        <v>875</v>
      </c>
    </row>
    <row r="1124" spans="1:9" ht="20.100000000000001" customHeight="1" x14ac:dyDescent="0.25">
      <c r="A1124" s="232"/>
      <c r="B1124" s="169"/>
      <c r="C1124" s="169"/>
      <c r="D1124" s="231" t="s">
        <v>9</v>
      </c>
      <c r="E1124" s="189"/>
      <c r="F1124" s="190"/>
      <c r="G1124" s="3" t="s">
        <v>49</v>
      </c>
      <c r="H1124" s="3" t="s">
        <v>416</v>
      </c>
      <c r="I1124" s="5">
        <v>532</v>
      </c>
    </row>
    <row r="1125" spans="1:9" ht="20.100000000000001" customHeight="1" x14ac:dyDescent="0.25">
      <c r="A1125" s="232"/>
      <c r="B1125" s="169"/>
      <c r="C1125" s="169"/>
      <c r="D1125" s="231" t="s">
        <v>12</v>
      </c>
      <c r="E1125" s="189"/>
      <c r="F1125" s="190"/>
      <c r="G1125" s="3" t="s">
        <v>49</v>
      </c>
      <c r="H1125" s="3" t="s">
        <v>416</v>
      </c>
      <c r="I1125" s="5">
        <v>71</v>
      </c>
    </row>
    <row r="1126" spans="1:9" ht="20.100000000000001" customHeight="1" x14ac:dyDescent="0.25">
      <c r="A1126" s="232"/>
      <c r="B1126" s="170"/>
      <c r="C1126" s="170"/>
      <c r="D1126" s="231" t="s">
        <v>28</v>
      </c>
      <c r="E1126" s="189"/>
      <c r="F1126" s="190"/>
      <c r="G1126" s="3" t="s">
        <v>49</v>
      </c>
      <c r="H1126" s="3" t="s">
        <v>416</v>
      </c>
      <c r="I1126" s="5">
        <v>3</v>
      </c>
    </row>
    <row r="1127" spans="1:9" ht="20.100000000000001" customHeight="1" x14ac:dyDescent="0.25">
      <c r="A1127" s="232"/>
      <c r="B1127" s="171" t="s">
        <v>74</v>
      </c>
      <c r="C1127" s="231" t="s">
        <v>7</v>
      </c>
      <c r="D1127" s="189"/>
      <c r="E1127" s="189"/>
      <c r="F1127" s="190"/>
      <c r="G1127" s="3" t="s">
        <v>49</v>
      </c>
      <c r="H1127" s="3" t="s">
        <v>416</v>
      </c>
      <c r="I1127" s="5">
        <v>1492</v>
      </c>
    </row>
    <row r="1128" spans="1:9" ht="20.100000000000001" customHeight="1" x14ac:dyDescent="0.25">
      <c r="A1128" s="232"/>
      <c r="B1128" s="172"/>
      <c r="C1128" s="174" t="s">
        <v>13</v>
      </c>
      <c r="D1128" s="231" t="s">
        <v>14</v>
      </c>
      <c r="E1128" s="189"/>
      <c r="F1128" s="190"/>
      <c r="G1128" s="3" t="s">
        <v>49</v>
      </c>
      <c r="H1128" s="3" t="s">
        <v>416</v>
      </c>
      <c r="I1128" s="5">
        <v>788</v>
      </c>
    </row>
    <row r="1129" spans="1:9" ht="20.100000000000001" customHeight="1" thickBot="1" x14ac:dyDescent="0.3">
      <c r="A1129" s="232"/>
      <c r="B1129" s="172"/>
      <c r="C1129" s="234"/>
      <c r="D1129" s="235" t="s">
        <v>25</v>
      </c>
      <c r="E1129" s="236"/>
      <c r="F1129" s="237"/>
      <c r="G1129" s="44" t="s">
        <v>49</v>
      </c>
      <c r="H1129" s="44" t="s">
        <v>416</v>
      </c>
      <c r="I1129" s="45">
        <v>704</v>
      </c>
    </row>
    <row r="1130" spans="1:9" ht="20.100000000000001" customHeight="1" thickTop="1" x14ac:dyDescent="0.25">
      <c r="A1130" s="232"/>
      <c r="B1130" s="172"/>
      <c r="C1130" s="169" t="s">
        <v>8</v>
      </c>
      <c r="D1130" s="228" t="s">
        <v>217</v>
      </c>
      <c r="E1130" s="229"/>
      <c r="F1130" s="230"/>
      <c r="G1130" s="42" t="s">
        <v>49</v>
      </c>
      <c r="H1130" s="42" t="s">
        <v>416</v>
      </c>
      <c r="I1130" s="43">
        <v>7</v>
      </c>
    </row>
    <row r="1131" spans="1:9" ht="20.100000000000001" customHeight="1" x14ac:dyDescent="0.25">
      <c r="A1131" s="232"/>
      <c r="B1131" s="172"/>
      <c r="C1131" s="183"/>
      <c r="D1131" s="231" t="s">
        <v>10</v>
      </c>
      <c r="E1131" s="189"/>
      <c r="F1131" s="190"/>
      <c r="G1131" s="3" t="s">
        <v>49</v>
      </c>
      <c r="H1131" s="3" t="s">
        <v>416</v>
      </c>
      <c r="I1131" s="5">
        <v>76</v>
      </c>
    </row>
    <row r="1132" spans="1:9" ht="20.100000000000001" customHeight="1" x14ac:dyDescent="0.25">
      <c r="A1132" s="232"/>
      <c r="B1132" s="172"/>
      <c r="C1132" s="183"/>
      <c r="D1132" s="231" t="s">
        <v>24</v>
      </c>
      <c r="E1132" s="189"/>
      <c r="F1132" s="190"/>
      <c r="G1132" s="3" t="s">
        <v>49</v>
      </c>
      <c r="H1132" s="3" t="s">
        <v>416</v>
      </c>
      <c r="I1132" s="5">
        <v>303</v>
      </c>
    </row>
    <row r="1133" spans="1:9" ht="20.100000000000001" customHeight="1" x14ac:dyDescent="0.25">
      <c r="A1133" s="232"/>
      <c r="B1133" s="172"/>
      <c r="C1133" s="183"/>
      <c r="D1133" s="231" t="s">
        <v>11</v>
      </c>
      <c r="E1133" s="189"/>
      <c r="F1133" s="190"/>
      <c r="G1133" s="3" t="s">
        <v>49</v>
      </c>
      <c r="H1133" s="3" t="s">
        <v>416</v>
      </c>
      <c r="I1133" s="5">
        <v>633</v>
      </c>
    </row>
    <row r="1134" spans="1:9" ht="20.100000000000001" customHeight="1" x14ac:dyDescent="0.25">
      <c r="A1134" s="232"/>
      <c r="B1134" s="172"/>
      <c r="C1134" s="183"/>
      <c r="D1134" s="231" t="s">
        <v>9</v>
      </c>
      <c r="E1134" s="189"/>
      <c r="F1134" s="190"/>
      <c r="G1134" s="3" t="s">
        <v>49</v>
      </c>
      <c r="H1134" s="3" t="s">
        <v>416</v>
      </c>
      <c r="I1134" s="5">
        <v>411</v>
      </c>
    </row>
    <row r="1135" spans="1:9" ht="20.100000000000001" customHeight="1" x14ac:dyDescent="0.25">
      <c r="A1135" s="232"/>
      <c r="B1135" s="172"/>
      <c r="C1135" s="183"/>
      <c r="D1135" s="231" t="s">
        <v>12</v>
      </c>
      <c r="E1135" s="189"/>
      <c r="F1135" s="190"/>
      <c r="G1135" s="3" t="s">
        <v>49</v>
      </c>
      <c r="H1135" s="3" t="s">
        <v>416</v>
      </c>
      <c r="I1135" s="5">
        <v>61</v>
      </c>
    </row>
    <row r="1136" spans="1:9" ht="20.100000000000001" customHeight="1" x14ac:dyDescent="0.25">
      <c r="A1136" s="232"/>
      <c r="B1136" s="173"/>
      <c r="C1136" s="217"/>
      <c r="D1136" s="231" t="s">
        <v>28</v>
      </c>
      <c r="E1136" s="189"/>
      <c r="F1136" s="190"/>
      <c r="G1136" s="3" t="s">
        <v>49</v>
      </c>
      <c r="H1136" s="3" t="s">
        <v>416</v>
      </c>
      <c r="I1136" s="5">
        <v>1</v>
      </c>
    </row>
    <row r="1137" spans="1:9" ht="20.100000000000001" customHeight="1" x14ac:dyDescent="0.25">
      <c r="A1137" s="232"/>
      <c r="B1137" s="171" t="s">
        <v>132</v>
      </c>
      <c r="C1137" s="231" t="s">
        <v>7</v>
      </c>
      <c r="D1137" s="189"/>
      <c r="E1137" s="189"/>
      <c r="F1137" s="190"/>
      <c r="G1137" s="3" t="s">
        <v>49</v>
      </c>
      <c r="H1137" s="3" t="s">
        <v>416</v>
      </c>
      <c r="I1137" s="5">
        <v>2577</v>
      </c>
    </row>
    <row r="1138" spans="1:9" ht="20.100000000000001" customHeight="1" x14ac:dyDescent="0.25">
      <c r="A1138" s="232"/>
      <c r="B1138" s="172"/>
      <c r="C1138" s="174" t="s">
        <v>13</v>
      </c>
      <c r="D1138" s="231" t="s">
        <v>14</v>
      </c>
      <c r="E1138" s="189"/>
      <c r="F1138" s="190"/>
      <c r="G1138" s="3" t="s">
        <v>49</v>
      </c>
      <c r="H1138" s="3" t="s">
        <v>416</v>
      </c>
      <c r="I1138" s="5">
        <v>1351</v>
      </c>
    </row>
    <row r="1139" spans="1:9" ht="20.100000000000001" customHeight="1" thickBot="1" x14ac:dyDescent="0.3">
      <c r="A1139" s="232"/>
      <c r="B1139" s="172"/>
      <c r="C1139" s="234"/>
      <c r="D1139" s="235" t="s">
        <v>25</v>
      </c>
      <c r="E1139" s="236"/>
      <c r="F1139" s="237"/>
      <c r="G1139" s="44" t="s">
        <v>49</v>
      </c>
      <c r="H1139" s="44" t="s">
        <v>416</v>
      </c>
      <c r="I1139" s="45">
        <v>1226</v>
      </c>
    </row>
    <row r="1140" spans="1:9" ht="20.100000000000001" customHeight="1" thickTop="1" x14ac:dyDescent="0.25">
      <c r="A1140" s="232"/>
      <c r="B1140" s="172"/>
      <c r="C1140" s="169" t="s">
        <v>8</v>
      </c>
      <c r="D1140" s="228" t="s">
        <v>217</v>
      </c>
      <c r="E1140" s="229"/>
      <c r="F1140" s="230"/>
      <c r="G1140" s="42" t="s">
        <v>49</v>
      </c>
      <c r="H1140" s="42" t="s">
        <v>416</v>
      </c>
      <c r="I1140" s="43">
        <v>25</v>
      </c>
    </row>
    <row r="1141" spans="1:9" ht="20.100000000000001" customHeight="1" x14ac:dyDescent="0.25">
      <c r="A1141" s="232"/>
      <c r="B1141" s="172"/>
      <c r="C1141" s="183"/>
      <c r="D1141" s="231" t="s">
        <v>10</v>
      </c>
      <c r="E1141" s="189"/>
      <c r="F1141" s="190"/>
      <c r="G1141" s="3" t="s">
        <v>49</v>
      </c>
      <c r="H1141" s="3" t="s">
        <v>416</v>
      </c>
      <c r="I1141" s="5">
        <v>165</v>
      </c>
    </row>
    <row r="1142" spans="1:9" ht="20.100000000000001" customHeight="1" x14ac:dyDescent="0.25">
      <c r="A1142" s="232"/>
      <c r="B1142" s="172"/>
      <c r="C1142" s="183"/>
      <c r="D1142" s="231" t="s">
        <v>24</v>
      </c>
      <c r="E1142" s="189"/>
      <c r="F1142" s="190"/>
      <c r="G1142" s="3" t="s">
        <v>49</v>
      </c>
      <c r="H1142" s="3" t="s">
        <v>416</v>
      </c>
      <c r="I1142" s="5">
        <v>570</v>
      </c>
    </row>
    <row r="1143" spans="1:9" ht="20.100000000000001" customHeight="1" x14ac:dyDescent="0.25">
      <c r="A1143" s="232"/>
      <c r="B1143" s="172"/>
      <c r="C1143" s="183"/>
      <c r="D1143" s="231" t="s">
        <v>11</v>
      </c>
      <c r="E1143" s="189"/>
      <c r="F1143" s="190"/>
      <c r="G1143" s="3" t="s">
        <v>49</v>
      </c>
      <c r="H1143" s="3" t="s">
        <v>416</v>
      </c>
      <c r="I1143" s="5">
        <v>1068</v>
      </c>
    </row>
    <row r="1144" spans="1:9" ht="20.100000000000001" customHeight="1" x14ac:dyDescent="0.25">
      <c r="A1144" s="232"/>
      <c r="B1144" s="172"/>
      <c r="C1144" s="183"/>
      <c r="D1144" s="231" t="s">
        <v>9</v>
      </c>
      <c r="E1144" s="189"/>
      <c r="F1144" s="190"/>
      <c r="G1144" s="3" t="s">
        <v>49</v>
      </c>
      <c r="H1144" s="3" t="s">
        <v>416</v>
      </c>
      <c r="I1144" s="5">
        <v>642</v>
      </c>
    </row>
    <row r="1145" spans="1:9" ht="20.100000000000001" customHeight="1" x14ac:dyDescent="0.25">
      <c r="A1145" s="232"/>
      <c r="B1145" s="172"/>
      <c r="C1145" s="183"/>
      <c r="D1145" s="231" t="s">
        <v>12</v>
      </c>
      <c r="E1145" s="189"/>
      <c r="F1145" s="190"/>
      <c r="G1145" s="3" t="s">
        <v>49</v>
      </c>
      <c r="H1145" s="3" t="s">
        <v>416</v>
      </c>
      <c r="I1145" s="5">
        <v>102</v>
      </c>
    </row>
    <row r="1146" spans="1:9" ht="20.100000000000001" customHeight="1" x14ac:dyDescent="0.25">
      <c r="A1146" s="232"/>
      <c r="B1146" s="173"/>
      <c r="C1146" s="217"/>
      <c r="D1146" s="231" t="s">
        <v>28</v>
      </c>
      <c r="E1146" s="189"/>
      <c r="F1146" s="190"/>
      <c r="G1146" s="3" t="s">
        <v>49</v>
      </c>
      <c r="H1146" s="3" t="s">
        <v>416</v>
      </c>
      <c r="I1146" s="5">
        <v>5</v>
      </c>
    </row>
    <row r="1147" spans="1:9" ht="20.100000000000001" customHeight="1" x14ac:dyDescent="0.25">
      <c r="A1147" s="232"/>
      <c r="B1147" s="171" t="s">
        <v>54</v>
      </c>
      <c r="C1147" s="231" t="s">
        <v>7</v>
      </c>
      <c r="D1147" s="189"/>
      <c r="E1147" s="189"/>
      <c r="F1147" s="190"/>
      <c r="G1147" s="3" t="s">
        <v>49</v>
      </c>
      <c r="H1147" s="3" t="s">
        <v>416</v>
      </c>
      <c r="I1147" s="5">
        <v>1430</v>
      </c>
    </row>
    <row r="1148" spans="1:9" ht="20.100000000000001" customHeight="1" x14ac:dyDescent="0.25">
      <c r="A1148" s="232"/>
      <c r="B1148" s="172"/>
      <c r="C1148" s="174" t="s">
        <v>13</v>
      </c>
      <c r="D1148" s="231" t="s">
        <v>14</v>
      </c>
      <c r="E1148" s="189"/>
      <c r="F1148" s="190"/>
      <c r="G1148" s="3" t="s">
        <v>49</v>
      </c>
      <c r="H1148" s="3" t="s">
        <v>416</v>
      </c>
      <c r="I1148" s="5">
        <v>736</v>
      </c>
    </row>
    <row r="1149" spans="1:9" ht="20.100000000000001" customHeight="1" thickBot="1" x14ac:dyDescent="0.3">
      <c r="A1149" s="232"/>
      <c r="B1149" s="172"/>
      <c r="C1149" s="234"/>
      <c r="D1149" s="235" t="s">
        <v>25</v>
      </c>
      <c r="E1149" s="236"/>
      <c r="F1149" s="237"/>
      <c r="G1149" s="44" t="s">
        <v>49</v>
      </c>
      <c r="H1149" s="44" t="s">
        <v>416</v>
      </c>
      <c r="I1149" s="45">
        <v>694</v>
      </c>
    </row>
    <row r="1150" spans="1:9" ht="20.100000000000001" customHeight="1" thickTop="1" x14ac:dyDescent="0.25">
      <c r="A1150" s="232"/>
      <c r="B1150" s="172"/>
      <c r="C1150" s="169" t="s">
        <v>8</v>
      </c>
      <c r="D1150" s="228" t="s">
        <v>217</v>
      </c>
      <c r="E1150" s="229"/>
      <c r="F1150" s="230"/>
      <c r="G1150" s="42" t="s">
        <v>49</v>
      </c>
      <c r="H1150" s="42" t="s">
        <v>416</v>
      </c>
      <c r="I1150" s="43">
        <v>21</v>
      </c>
    </row>
    <row r="1151" spans="1:9" ht="20.100000000000001" customHeight="1" x14ac:dyDescent="0.25">
      <c r="A1151" s="232"/>
      <c r="B1151" s="172"/>
      <c r="C1151" s="169"/>
      <c r="D1151" s="231" t="s">
        <v>10</v>
      </c>
      <c r="E1151" s="189"/>
      <c r="F1151" s="190"/>
      <c r="G1151" s="3" t="s">
        <v>49</v>
      </c>
      <c r="H1151" s="3" t="s">
        <v>416</v>
      </c>
      <c r="I1151" s="5">
        <v>97</v>
      </c>
    </row>
    <row r="1152" spans="1:9" ht="20.100000000000001" customHeight="1" x14ac:dyDescent="0.25">
      <c r="A1152" s="232"/>
      <c r="B1152" s="172"/>
      <c r="C1152" s="169"/>
      <c r="D1152" s="231" t="s">
        <v>24</v>
      </c>
      <c r="E1152" s="189"/>
      <c r="F1152" s="190"/>
      <c r="G1152" s="3" t="s">
        <v>49</v>
      </c>
      <c r="H1152" s="3" t="s">
        <v>416</v>
      </c>
      <c r="I1152" s="5">
        <v>366</v>
      </c>
    </row>
    <row r="1153" spans="1:9" ht="20.100000000000001" customHeight="1" x14ac:dyDescent="0.25">
      <c r="A1153" s="232"/>
      <c r="B1153" s="172"/>
      <c r="C1153" s="169"/>
      <c r="D1153" s="231" t="s">
        <v>11</v>
      </c>
      <c r="E1153" s="189"/>
      <c r="F1153" s="190"/>
      <c r="G1153" s="3" t="s">
        <v>49</v>
      </c>
      <c r="H1153" s="3" t="s">
        <v>416</v>
      </c>
      <c r="I1153" s="5">
        <v>591</v>
      </c>
    </row>
    <row r="1154" spans="1:9" ht="20.100000000000001" customHeight="1" x14ac:dyDescent="0.25">
      <c r="A1154" s="232"/>
      <c r="B1154" s="172"/>
      <c r="C1154" s="169"/>
      <c r="D1154" s="231" t="s">
        <v>9</v>
      </c>
      <c r="E1154" s="189"/>
      <c r="F1154" s="190"/>
      <c r="G1154" s="3" t="s">
        <v>49</v>
      </c>
      <c r="H1154" s="3" t="s">
        <v>416</v>
      </c>
      <c r="I1154" s="5">
        <v>316</v>
      </c>
    </row>
    <row r="1155" spans="1:9" ht="20.100000000000001" customHeight="1" x14ac:dyDescent="0.25">
      <c r="A1155" s="232"/>
      <c r="B1155" s="172"/>
      <c r="C1155" s="169"/>
      <c r="D1155" s="231" t="s">
        <v>12</v>
      </c>
      <c r="E1155" s="189"/>
      <c r="F1155" s="190"/>
      <c r="G1155" s="3" t="s">
        <v>49</v>
      </c>
      <c r="H1155" s="3" t="s">
        <v>416</v>
      </c>
      <c r="I1155" s="5">
        <v>38</v>
      </c>
    </row>
    <row r="1156" spans="1:9" ht="20.100000000000001" customHeight="1" x14ac:dyDescent="0.25">
      <c r="A1156" s="232"/>
      <c r="B1156" s="173"/>
      <c r="C1156" s="170"/>
      <c r="D1156" s="231" t="s">
        <v>28</v>
      </c>
      <c r="E1156" s="189"/>
      <c r="F1156" s="190"/>
      <c r="G1156" s="3" t="s">
        <v>49</v>
      </c>
      <c r="H1156" s="3" t="s">
        <v>416</v>
      </c>
      <c r="I1156" s="5">
        <v>1</v>
      </c>
    </row>
    <row r="1157" spans="1:9" ht="20.100000000000001" customHeight="1" x14ac:dyDescent="0.25">
      <c r="A1157" s="233"/>
      <c r="B1157" s="168" t="s">
        <v>101</v>
      </c>
      <c r="C1157" s="231" t="s">
        <v>7</v>
      </c>
      <c r="D1157" s="189"/>
      <c r="E1157" s="189"/>
      <c r="F1157" s="190"/>
      <c r="G1157" s="3" t="s">
        <v>49</v>
      </c>
      <c r="H1157" s="3" t="s">
        <v>416</v>
      </c>
      <c r="I1157" s="5">
        <v>392</v>
      </c>
    </row>
    <row r="1158" spans="1:9" ht="20.100000000000001" customHeight="1" x14ac:dyDescent="0.25">
      <c r="A1158" s="171" t="s">
        <v>99</v>
      </c>
      <c r="B1158" s="169"/>
      <c r="C1158" s="174" t="s">
        <v>13</v>
      </c>
      <c r="D1158" s="231" t="s">
        <v>14</v>
      </c>
      <c r="E1158" s="189"/>
      <c r="F1158" s="190"/>
      <c r="G1158" s="3" t="s">
        <v>49</v>
      </c>
      <c r="H1158" s="3" t="s">
        <v>416</v>
      </c>
      <c r="I1158" s="5">
        <v>198</v>
      </c>
    </row>
    <row r="1159" spans="1:9" ht="20.100000000000001" customHeight="1" thickBot="1" x14ac:dyDescent="0.3">
      <c r="A1159" s="232"/>
      <c r="B1159" s="169"/>
      <c r="C1159" s="234"/>
      <c r="D1159" s="235" t="s">
        <v>25</v>
      </c>
      <c r="E1159" s="236"/>
      <c r="F1159" s="237"/>
      <c r="G1159" s="44" t="s">
        <v>49</v>
      </c>
      <c r="H1159" s="44" t="s">
        <v>416</v>
      </c>
      <c r="I1159" s="45">
        <v>194</v>
      </c>
    </row>
    <row r="1160" spans="1:9" ht="20.100000000000001" customHeight="1" thickTop="1" x14ac:dyDescent="0.25">
      <c r="A1160" s="232"/>
      <c r="B1160" s="169"/>
      <c r="C1160" s="169" t="s">
        <v>8</v>
      </c>
      <c r="D1160" s="228" t="s">
        <v>217</v>
      </c>
      <c r="E1160" s="229"/>
      <c r="F1160" s="230"/>
      <c r="G1160" s="42" t="s">
        <v>49</v>
      </c>
      <c r="H1160" s="42" t="s">
        <v>416</v>
      </c>
      <c r="I1160" s="43">
        <v>9</v>
      </c>
    </row>
    <row r="1161" spans="1:9" ht="20.100000000000001" customHeight="1" x14ac:dyDescent="0.25">
      <c r="A1161" s="232"/>
      <c r="B1161" s="169"/>
      <c r="C1161" s="183"/>
      <c r="D1161" s="231" t="s">
        <v>10</v>
      </c>
      <c r="E1161" s="189"/>
      <c r="F1161" s="190"/>
      <c r="G1161" s="3" t="s">
        <v>49</v>
      </c>
      <c r="H1161" s="3" t="s">
        <v>416</v>
      </c>
      <c r="I1161" s="5">
        <v>43</v>
      </c>
    </row>
    <row r="1162" spans="1:9" ht="20.100000000000001" customHeight="1" x14ac:dyDescent="0.25">
      <c r="A1162" s="232"/>
      <c r="B1162" s="169"/>
      <c r="C1162" s="183"/>
      <c r="D1162" s="231" t="s">
        <v>24</v>
      </c>
      <c r="E1162" s="189"/>
      <c r="F1162" s="190"/>
      <c r="G1162" s="3" t="s">
        <v>49</v>
      </c>
      <c r="H1162" s="3" t="s">
        <v>416</v>
      </c>
      <c r="I1162" s="5">
        <v>107</v>
      </c>
    </row>
    <row r="1163" spans="1:9" ht="20.100000000000001" customHeight="1" x14ac:dyDescent="0.25">
      <c r="A1163" s="232"/>
      <c r="B1163" s="169"/>
      <c r="C1163" s="183"/>
      <c r="D1163" s="231" t="s">
        <v>11</v>
      </c>
      <c r="E1163" s="189"/>
      <c r="F1163" s="190"/>
      <c r="G1163" s="3" t="s">
        <v>49</v>
      </c>
      <c r="H1163" s="3" t="s">
        <v>416</v>
      </c>
      <c r="I1163" s="5">
        <v>149</v>
      </c>
    </row>
    <row r="1164" spans="1:9" ht="20.100000000000001" customHeight="1" x14ac:dyDescent="0.25">
      <c r="A1164" s="232"/>
      <c r="B1164" s="169"/>
      <c r="C1164" s="183"/>
      <c r="D1164" s="231" t="s">
        <v>9</v>
      </c>
      <c r="E1164" s="189"/>
      <c r="F1164" s="190"/>
      <c r="G1164" s="3" t="s">
        <v>49</v>
      </c>
      <c r="H1164" s="3" t="s">
        <v>416</v>
      </c>
      <c r="I1164" s="5">
        <v>72</v>
      </c>
    </row>
    <row r="1165" spans="1:9" ht="20.100000000000001" customHeight="1" x14ac:dyDescent="0.25">
      <c r="A1165" s="232"/>
      <c r="B1165" s="169"/>
      <c r="C1165" s="183"/>
      <c r="D1165" s="231" t="s">
        <v>12</v>
      </c>
      <c r="E1165" s="189"/>
      <c r="F1165" s="190"/>
      <c r="G1165" s="3" t="s">
        <v>49</v>
      </c>
      <c r="H1165" s="3" t="s">
        <v>416</v>
      </c>
      <c r="I1165" s="5">
        <v>12</v>
      </c>
    </row>
    <row r="1166" spans="1:9" ht="20.100000000000001" customHeight="1" x14ac:dyDescent="0.25">
      <c r="A1166" s="232"/>
      <c r="B1166" s="170"/>
      <c r="C1166" s="217"/>
      <c r="D1166" s="231" t="s">
        <v>28</v>
      </c>
      <c r="E1166" s="189"/>
      <c r="F1166" s="190"/>
      <c r="G1166" s="3" t="s">
        <v>49</v>
      </c>
      <c r="H1166" s="3" t="s">
        <v>416</v>
      </c>
      <c r="I1166" s="5">
        <v>0</v>
      </c>
    </row>
    <row r="1167" spans="1:9" ht="20.100000000000001" customHeight="1" x14ac:dyDescent="0.25">
      <c r="A1167" s="232"/>
      <c r="B1167" s="171" t="s">
        <v>78</v>
      </c>
      <c r="C1167" s="231" t="s">
        <v>7</v>
      </c>
      <c r="D1167" s="189"/>
      <c r="E1167" s="189"/>
      <c r="F1167" s="190"/>
      <c r="G1167" s="3" t="s">
        <v>49</v>
      </c>
      <c r="H1167" s="3" t="s">
        <v>416</v>
      </c>
      <c r="I1167" s="5">
        <v>643</v>
      </c>
    </row>
    <row r="1168" spans="1:9" ht="20.100000000000001" customHeight="1" x14ac:dyDescent="0.25">
      <c r="A1168" s="232"/>
      <c r="B1168" s="172"/>
      <c r="C1168" s="174" t="s">
        <v>13</v>
      </c>
      <c r="D1168" s="231" t="s">
        <v>14</v>
      </c>
      <c r="E1168" s="189"/>
      <c r="F1168" s="190"/>
      <c r="G1168" s="3" t="s">
        <v>49</v>
      </c>
      <c r="H1168" s="3" t="s">
        <v>416</v>
      </c>
      <c r="I1168" s="5">
        <v>337</v>
      </c>
    </row>
    <row r="1169" spans="1:9" ht="20.100000000000001" customHeight="1" thickBot="1" x14ac:dyDescent="0.3">
      <c r="A1169" s="232"/>
      <c r="B1169" s="172"/>
      <c r="C1169" s="234"/>
      <c r="D1169" s="235" t="s">
        <v>25</v>
      </c>
      <c r="E1169" s="236"/>
      <c r="F1169" s="237"/>
      <c r="G1169" s="44" t="s">
        <v>49</v>
      </c>
      <c r="H1169" s="44" t="s">
        <v>416</v>
      </c>
      <c r="I1169" s="45">
        <v>306</v>
      </c>
    </row>
    <row r="1170" spans="1:9" ht="20.100000000000001" customHeight="1" thickTop="1" x14ac:dyDescent="0.25">
      <c r="A1170" s="232"/>
      <c r="B1170" s="172"/>
      <c r="C1170" s="169" t="s">
        <v>8</v>
      </c>
      <c r="D1170" s="228" t="s">
        <v>217</v>
      </c>
      <c r="E1170" s="229"/>
      <c r="F1170" s="230"/>
      <c r="G1170" s="42" t="s">
        <v>49</v>
      </c>
      <c r="H1170" s="42" t="s">
        <v>416</v>
      </c>
      <c r="I1170" s="43">
        <v>20</v>
      </c>
    </row>
    <row r="1171" spans="1:9" ht="20.100000000000001" customHeight="1" x14ac:dyDescent="0.25">
      <c r="A1171" s="232"/>
      <c r="B1171" s="172"/>
      <c r="C1171" s="183"/>
      <c r="D1171" s="231" t="s">
        <v>10</v>
      </c>
      <c r="E1171" s="189"/>
      <c r="F1171" s="190"/>
      <c r="G1171" s="3" t="s">
        <v>49</v>
      </c>
      <c r="H1171" s="3" t="s">
        <v>416</v>
      </c>
      <c r="I1171" s="5">
        <v>61</v>
      </c>
    </row>
    <row r="1172" spans="1:9" ht="20.100000000000001" customHeight="1" x14ac:dyDescent="0.25">
      <c r="A1172" s="232"/>
      <c r="B1172" s="172"/>
      <c r="C1172" s="183"/>
      <c r="D1172" s="231" t="s">
        <v>24</v>
      </c>
      <c r="E1172" s="189"/>
      <c r="F1172" s="190"/>
      <c r="G1172" s="3" t="s">
        <v>49</v>
      </c>
      <c r="H1172" s="3" t="s">
        <v>416</v>
      </c>
      <c r="I1172" s="5">
        <v>187</v>
      </c>
    </row>
    <row r="1173" spans="1:9" ht="20.100000000000001" customHeight="1" x14ac:dyDescent="0.25">
      <c r="A1173" s="232"/>
      <c r="B1173" s="172"/>
      <c r="C1173" s="183"/>
      <c r="D1173" s="231" t="s">
        <v>11</v>
      </c>
      <c r="E1173" s="189"/>
      <c r="F1173" s="190"/>
      <c r="G1173" s="3" t="s">
        <v>49</v>
      </c>
      <c r="H1173" s="3" t="s">
        <v>416</v>
      </c>
      <c r="I1173" s="5">
        <v>255</v>
      </c>
    </row>
    <row r="1174" spans="1:9" ht="20.100000000000001" customHeight="1" x14ac:dyDescent="0.25">
      <c r="A1174" s="232"/>
      <c r="B1174" s="172"/>
      <c r="C1174" s="183"/>
      <c r="D1174" s="231" t="s">
        <v>9</v>
      </c>
      <c r="E1174" s="189"/>
      <c r="F1174" s="190"/>
      <c r="G1174" s="3" t="s">
        <v>49</v>
      </c>
      <c r="H1174" s="3" t="s">
        <v>416</v>
      </c>
      <c r="I1174" s="5">
        <v>108</v>
      </c>
    </row>
    <row r="1175" spans="1:9" ht="20.100000000000001" customHeight="1" x14ac:dyDescent="0.25">
      <c r="A1175" s="232"/>
      <c r="B1175" s="172"/>
      <c r="C1175" s="183"/>
      <c r="D1175" s="231" t="s">
        <v>12</v>
      </c>
      <c r="E1175" s="189"/>
      <c r="F1175" s="190"/>
      <c r="G1175" s="3" t="s">
        <v>49</v>
      </c>
      <c r="H1175" s="3" t="s">
        <v>416</v>
      </c>
      <c r="I1175" s="5">
        <v>12</v>
      </c>
    </row>
    <row r="1176" spans="1:9" ht="20.100000000000001" customHeight="1" x14ac:dyDescent="0.25">
      <c r="A1176" s="232"/>
      <c r="B1176" s="173"/>
      <c r="C1176" s="217"/>
      <c r="D1176" s="231" t="s">
        <v>28</v>
      </c>
      <c r="E1176" s="189"/>
      <c r="F1176" s="190"/>
      <c r="G1176" s="3" t="s">
        <v>49</v>
      </c>
      <c r="H1176" s="3" t="s">
        <v>416</v>
      </c>
      <c r="I1176" s="5">
        <v>0</v>
      </c>
    </row>
    <row r="1177" spans="1:9" ht="20.100000000000001" customHeight="1" x14ac:dyDescent="0.25">
      <c r="A1177" s="232"/>
      <c r="B1177" s="171" t="s">
        <v>114</v>
      </c>
      <c r="C1177" s="231" t="s">
        <v>7</v>
      </c>
      <c r="D1177" s="189"/>
      <c r="E1177" s="189"/>
      <c r="F1177" s="190"/>
      <c r="G1177" s="3" t="s">
        <v>49</v>
      </c>
      <c r="H1177" s="3" t="s">
        <v>416</v>
      </c>
      <c r="I1177" s="5">
        <v>765</v>
      </c>
    </row>
    <row r="1178" spans="1:9" ht="20.100000000000001" customHeight="1" x14ac:dyDescent="0.25">
      <c r="A1178" s="232"/>
      <c r="B1178" s="172"/>
      <c r="C1178" s="174" t="s">
        <v>13</v>
      </c>
      <c r="D1178" s="231" t="s">
        <v>14</v>
      </c>
      <c r="E1178" s="189"/>
      <c r="F1178" s="190"/>
      <c r="G1178" s="3" t="s">
        <v>49</v>
      </c>
      <c r="H1178" s="3" t="s">
        <v>416</v>
      </c>
      <c r="I1178" s="5">
        <v>399</v>
      </c>
    </row>
    <row r="1179" spans="1:9" ht="20.100000000000001" customHeight="1" thickBot="1" x14ac:dyDescent="0.3">
      <c r="A1179" s="232"/>
      <c r="B1179" s="172"/>
      <c r="C1179" s="234"/>
      <c r="D1179" s="235" t="s">
        <v>25</v>
      </c>
      <c r="E1179" s="236"/>
      <c r="F1179" s="237"/>
      <c r="G1179" s="44" t="s">
        <v>49</v>
      </c>
      <c r="H1179" s="44" t="s">
        <v>416</v>
      </c>
      <c r="I1179" s="45">
        <v>366</v>
      </c>
    </row>
    <row r="1180" spans="1:9" ht="20.100000000000001" customHeight="1" thickTop="1" x14ac:dyDescent="0.25">
      <c r="A1180" s="232"/>
      <c r="B1180" s="172"/>
      <c r="C1180" s="169" t="s">
        <v>8</v>
      </c>
      <c r="D1180" s="228" t="s">
        <v>217</v>
      </c>
      <c r="E1180" s="229"/>
      <c r="F1180" s="230"/>
      <c r="G1180" s="42" t="s">
        <v>49</v>
      </c>
      <c r="H1180" s="42" t="s">
        <v>416</v>
      </c>
      <c r="I1180" s="43">
        <v>11</v>
      </c>
    </row>
    <row r="1181" spans="1:9" ht="20.100000000000001" customHeight="1" x14ac:dyDescent="0.25">
      <c r="A1181" s="232"/>
      <c r="B1181" s="172"/>
      <c r="C1181" s="183"/>
      <c r="D1181" s="231" t="s">
        <v>10</v>
      </c>
      <c r="E1181" s="189"/>
      <c r="F1181" s="190"/>
      <c r="G1181" s="3" t="s">
        <v>49</v>
      </c>
      <c r="H1181" s="3" t="s">
        <v>416</v>
      </c>
      <c r="I1181" s="5">
        <v>65</v>
      </c>
    </row>
    <row r="1182" spans="1:9" ht="20.100000000000001" customHeight="1" x14ac:dyDescent="0.25">
      <c r="A1182" s="232"/>
      <c r="B1182" s="172"/>
      <c r="C1182" s="183"/>
      <c r="D1182" s="231" t="s">
        <v>24</v>
      </c>
      <c r="E1182" s="189"/>
      <c r="F1182" s="190"/>
      <c r="G1182" s="3" t="s">
        <v>49</v>
      </c>
      <c r="H1182" s="3" t="s">
        <v>416</v>
      </c>
      <c r="I1182" s="5">
        <v>208</v>
      </c>
    </row>
    <row r="1183" spans="1:9" ht="20.100000000000001" customHeight="1" x14ac:dyDescent="0.25">
      <c r="A1183" s="232"/>
      <c r="B1183" s="172"/>
      <c r="C1183" s="183"/>
      <c r="D1183" s="231" t="s">
        <v>11</v>
      </c>
      <c r="E1183" s="189"/>
      <c r="F1183" s="190"/>
      <c r="G1183" s="3" t="s">
        <v>49</v>
      </c>
      <c r="H1183" s="3" t="s">
        <v>416</v>
      </c>
      <c r="I1183" s="5">
        <v>293</v>
      </c>
    </row>
    <row r="1184" spans="1:9" ht="20.100000000000001" customHeight="1" x14ac:dyDescent="0.25">
      <c r="A1184" s="232"/>
      <c r="B1184" s="172"/>
      <c r="C1184" s="183"/>
      <c r="D1184" s="231" t="s">
        <v>9</v>
      </c>
      <c r="E1184" s="189"/>
      <c r="F1184" s="190"/>
      <c r="G1184" s="3" t="s">
        <v>49</v>
      </c>
      <c r="H1184" s="3" t="s">
        <v>416</v>
      </c>
      <c r="I1184" s="5">
        <v>174</v>
      </c>
    </row>
    <row r="1185" spans="1:9" ht="20.100000000000001" customHeight="1" x14ac:dyDescent="0.25">
      <c r="A1185" s="232"/>
      <c r="B1185" s="172"/>
      <c r="C1185" s="183"/>
      <c r="D1185" s="231" t="s">
        <v>12</v>
      </c>
      <c r="E1185" s="189"/>
      <c r="F1185" s="190"/>
      <c r="G1185" s="3" t="s">
        <v>49</v>
      </c>
      <c r="H1185" s="3" t="s">
        <v>416</v>
      </c>
      <c r="I1185" s="5">
        <v>14</v>
      </c>
    </row>
    <row r="1186" spans="1:9" ht="20.100000000000001" customHeight="1" x14ac:dyDescent="0.25">
      <c r="A1186" s="232"/>
      <c r="B1186" s="173"/>
      <c r="C1186" s="217"/>
      <c r="D1186" s="231" t="s">
        <v>28</v>
      </c>
      <c r="E1186" s="189"/>
      <c r="F1186" s="190"/>
      <c r="G1186" s="3" t="s">
        <v>49</v>
      </c>
      <c r="H1186" s="3" t="s">
        <v>416</v>
      </c>
      <c r="I1186" s="5">
        <v>0</v>
      </c>
    </row>
    <row r="1187" spans="1:9" ht="20.100000000000001" customHeight="1" x14ac:dyDescent="0.25">
      <c r="A1187" s="232"/>
      <c r="B1187" s="168" t="s">
        <v>80</v>
      </c>
      <c r="C1187" s="231" t="s">
        <v>7</v>
      </c>
      <c r="D1187" s="189"/>
      <c r="E1187" s="189"/>
      <c r="F1187" s="190"/>
      <c r="G1187" s="3" t="s">
        <v>49</v>
      </c>
      <c r="H1187" s="3" t="s">
        <v>416</v>
      </c>
      <c r="I1187" s="5">
        <v>1230</v>
      </c>
    </row>
    <row r="1188" spans="1:9" ht="20.100000000000001" customHeight="1" x14ac:dyDescent="0.25">
      <c r="A1188" s="232"/>
      <c r="B1188" s="169"/>
      <c r="C1188" s="174" t="s">
        <v>13</v>
      </c>
      <c r="D1188" s="231" t="s">
        <v>14</v>
      </c>
      <c r="E1188" s="189"/>
      <c r="F1188" s="190"/>
      <c r="G1188" s="3" t="s">
        <v>49</v>
      </c>
      <c r="H1188" s="3" t="s">
        <v>416</v>
      </c>
      <c r="I1188" s="5">
        <v>634</v>
      </c>
    </row>
    <row r="1189" spans="1:9" ht="20.100000000000001" customHeight="1" thickBot="1" x14ac:dyDescent="0.3">
      <c r="A1189" s="232"/>
      <c r="B1189" s="169"/>
      <c r="C1189" s="234"/>
      <c r="D1189" s="235" t="s">
        <v>25</v>
      </c>
      <c r="E1189" s="236"/>
      <c r="F1189" s="237"/>
      <c r="G1189" s="44" t="s">
        <v>49</v>
      </c>
      <c r="H1189" s="44" t="s">
        <v>416</v>
      </c>
      <c r="I1189" s="45">
        <v>596</v>
      </c>
    </row>
    <row r="1190" spans="1:9" ht="20.100000000000001" customHeight="1" thickTop="1" x14ac:dyDescent="0.25">
      <c r="A1190" s="232"/>
      <c r="B1190" s="169"/>
      <c r="C1190" s="227" t="s">
        <v>8</v>
      </c>
      <c r="D1190" s="228" t="s">
        <v>217</v>
      </c>
      <c r="E1190" s="229"/>
      <c r="F1190" s="230"/>
      <c r="G1190" s="42" t="s">
        <v>49</v>
      </c>
      <c r="H1190" s="42" t="s">
        <v>416</v>
      </c>
      <c r="I1190" s="43">
        <v>19</v>
      </c>
    </row>
    <row r="1191" spans="1:9" ht="20.100000000000001" customHeight="1" x14ac:dyDescent="0.25">
      <c r="A1191" s="232"/>
      <c r="B1191" s="169"/>
      <c r="C1191" s="169"/>
      <c r="D1191" s="231" t="s">
        <v>10</v>
      </c>
      <c r="E1191" s="189"/>
      <c r="F1191" s="190"/>
      <c r="G1191" s="3" t="s">
        <v>49</v>
      </c>
      <c r="H1191" s="3" t="s">
        <v>416</v>
      </c>
      <c r="I1191" s="5">
        <v>89</v>
      </c>
    </row>
    <row r="1192" spans="1:9" ht="20.100000000000001" customHeight="1" x14ac:dyDescent="0.25">
      <c r="A1192" s="233"/>
      <c r="B1192" s="169"/>
      <c r="C1192" s="169"/>
      <c r="D1192" s="231" t="s">
        <v>24</v>
      </c>
      <c r="E1192" s="189"/>
      <c r="F1192" s="190"/>
      <c r="G1192" s="3" t="s">
        <v>49</v>
      </c>
      <c r="H1192" s="3" t="s">
        <v>416</v>
      </c>
      <c r="I1192" s="5">
        <v>323</v>
      </c>
    </row>
    <row r="1193" spans="1:9" ht="20.100000000000001" customHeight="1" x14ac:dyDescent="0.25">
      <c r="A1193" s="171" t="s">
        <v>99</v>
      </c>
      <c r="B1193" s="169"/>
      <c r="C1193" s="169"/>
      <c r="D1193" s="231" t="s">
        <v>11</v>
      </c>
      <c r="E1193" s="189"/>
      <c r="F1193" s="190"/>
      <c r="G1193" s="3" t="s">
        <v>49</v>
      </c>
      <c r="H1193" s="3" t="s">
        <v>416</v>
      </c>
      <c r="I1193" s="5">
        <v>487</v>
      </c>
    </row>
    <row r="1194" spans="1:9" ht="20.100000000000001" customHeight="1" x14ac:dyDescent="0.25">
      <c r="A1194" s="232"/>
      <c r="B1194" s="169"/>
      <c r="C1194" s="169"/>
      <c r="D1194" s="231" t="s">
        <v>9</v>
      </c>
      <c r="E1194" s="189"/>
      <c r="F1194" s="190"/>
      <c r="G1194" s="3" t="s">
        <v>49</v>
      </c>
      <c r="H1194" s="3" t="s">
        <v>416</v>
      </c>
      <c r="I1194" s="5">
        <v>278</v>
      </c>
    </row>
    <row r="1195" spans="1:9" ht="20.100000000000001" customHeight="1" x14ac:dyDescent="0.25">
      <c r="A1195" s="232"/>
      <c r="B1195" s="169"/>
      <c r="C1195" s="169"/>
      <c r="D1195" s="231" t="s">
        <v>12</v>
      </c>
      <c r="E1195" s="189"/>
      <c r="F1195" s="190"/>
      <c r="G1195" s="3" t="s">
        <v>49</v>
      </c>
      <c r="H1195" s="3" t="s">
        <v>416</v>
      </c>
      <c r="I1195" s="5">
        <v>33</v>
      </c>
    </row>
    <row r="1196" spans="1:9" ht="20.100000000000001" customHeight="1" x14ac:dyDescent="0.25">
      <c r="A1196" s="232"/>
      <c r="B1196" s="170"/>
      <c r="C1196" s="170"/>
      <c r="D1196" s="231" t="s">
        <v>28</v>
      </c>
      <c r="E1196" s="189"/>
      <c r="F1196" s="190"/>
      <c r="G1196" s="3" t="s">
        <v>49</v>
      </c>
      <c r="H1196" s="3" t="s">
        <v>416</v>
      </c>
      <c r="I1196" s="5">
        <v>1</v>
      </c>
    </row>
    <row r="1197" spans="1:9" ht="20.100000000000001" customHeight="1" x14ac:dyDescent="0.25">
      <c r="A1197" s="232"/>
      <c r="B1197" s="171" t="s">
        <v>221</v>
      </c>
      <c r="C1197" s="231" t="s">
        <v>7</v>
      </c>
      <c r="D1197" s="189"/>
      <c r="E1197" s="189"/>
      <c r="F1197" s="190"/>
      <c r="G1197" s="3" t="s">
        <v>49</v>
      </c>
      <c r="H1197" s="3" t="s">
        <v>416</v>
      </c>
      <c r="I1197" s="5">
        <v>588</v>
      </c>
    </row>
    <row r="1198" spans="1:9" ht="20.100000000000001" customHeight="1" x14ac:dyDescent="0.25">
      <c r="A1198" s="232"/>
      <c r="B1198" s="172"/>
      <c r="C1198" s="174" t="s">
        <v>13</v>
      </c>
      <c r="D1198" s="231" t="s">
        <v>14</v>
      </c>
      <c r="E1198" s="189"/>
      <c r="F1198" s="190"/>
      <c r="G1198" s="3" t="s">
        <v>49</v>
      </c>
      <c r="H1198" s="3" t="s">
        <v>416</v>
      </c>
      <c r="I1198" s="5">
        <v>308</v>
      </c>
    </row>
    <row r="1199" spans="1:9" ht="20.100000000000001" customHeight="1" thickBot="1" x14ac:dyDescent="0.3">
      <c r="A1199" s="232"/>
      <c r="B1199" s="172"/>
      <c r="C1199" s="234"/>
      <c r="D1199" s="235" t="s">
        <v>25</v>
      </c>
      <c r="E1199" s="236"/>
      <c r="F1199" s="237"/>
      <c r="G1199" s="44" t="s">
        <v>49</v>
      </c>
      <c r="H1199" s="44" t="s">
        <v>416</v>
      </c>
      <c r="I1199" s="45">
        <v>280</v>
      </c>
    </row>
    <row r="1200" spans="1:9" ht="20.100000000000001" customHeight="1" thickTop="1" x14ac:dyDescent="0.25">
      <c r="A1200" s="232"/>
      <c r="B1200" s="172"/>
      <c r="C1200" s="169" t="s">
        <v>8</v>
      </c>
      <c r="D1200" s="228" t="s">
        <v>217</v>
      </c>
      <c r="E1200" s="229"/>
      <c r="F1200" s="230"/>
      <c r="G1200" s="42" t="s">
        <v>49</v>
      </c>
      <c r="H1200" s="42" t="s">
        <v>416</v>
      </c>
      <c r="I1200" s="43">
        <v>9</v>
      </c>
    </row>
    <row r="1201" spans="1:9" ht="20.100000000000001" customHeight="1" x14ac:dyDescent="0.25">
      <c r="A1201" s="232"/>
      <c r="B1201" s="172"/>
      <c r="C1201" s="183"/>
      <c r="D1201" s="231" t="s">
        <v>10</v>
      </c>
      <c r="E1201" s="189"/>
      <c r="F1201" s="190"/>
      <c r="G1201" s="3" t="s">
        <v>49</v>
      </c>
      <c r="H1201" s="3" t="s">
        <v>416</v>
      </c>
      <c r="I1201" s="5">
        <v>52</v>
      </c>
    </row>
    <row r="1202" spans="1:9" ht="20.100000000000001" customHeight="1" x14ac:dyDescent="0.25">
      <c r="A1202" s="232"/>
      <c r="B1202" s="172"/>
      <c r="C1202" s="183"/>
      <c r="D1202" s="231" t="s">
        <v>24</v>
      </c>
      <c r="E1202" s="189"/>
      <c r="F1202" s="190"/>
      <c r="G1202" s="3" t="s">
        <v>49</v>
      </c>
      <c r="H1202" s="3" t="s">
        <v>416</v>
      </c>
      <c r="I1202" s="5">
        <v>157</v>
      </c>
    </row>
    <row r="1203" spans="1:9" ht="20.100000000000001" customHeight="1" x14ac:dyDescent="0.25">
      <c r="A1203" s="232"/>
      <c r="B1203" s="172"/>
      <c r="C1203" s="183"/>
      <c r="D1203" s="231" t="s">
        <v>11</v>
      </c>
      <c r="E1203" s="189"/>
      <c r="F1203" s="190"/>
      <c r="G1203" s="3" t="s">
        <v>49</v>
      </c>
      <c r="H1203" s="3" t="s">
        <v>416</v>
      </c>
      <c r="I1203" s="5">
        <v>248</v>
      </c>
    </row>
    <row r="1204" spans="1:9" ht="20.100000000000001" customHeight="1" x14ac:dyDescent="0.25">
      <c r="A1204" s="232"/>
      <c r="B1204" s="172"/>
      <c r="C1204" s="183"/>
      <c r="D1204" s="231" t="s">
        <v>9</v>
      </c>
      <c r="E1204" s="189"/>
      <c r="F1204" s="190"/>
      <c r="G1204" s="3" t="s">
        <v>49</v>
      </c>
      <c r="H1204" s="3" t="s">
        <v>416</v>
      </c>
      <c r="I1204" s="5">
        <v>111</v>
      </c>
    </row>
    <row r="1205" spans="1:9" ht="20.100000000000001" customHeight="1" x14ac:dyDescent="0.25">
      <c r="A1205" s="232"/>
      <c r="B1205" s="172"/>
      <c r="C1205" s="183"/>
      <c r="D1205" s="231" t="s">
        <v>12</v>
      </c>
      <c r="E1205" s="189"/>
      <c r="F1205" s="190"/>
      <c r="G1205" s="3" t="s">
        <v>49</v>
      </c>
      <c r="H1205" s="3" t="s">
        <v>416</v>
      </c>
      <c r="I1205" s="5">
        <v>11</v>
      </c>
    </row>
    <row r="1206" spans="1:9" ht="20.100000000000001" customHeight="1" x14ac:dyDescent="0.25">
      <c r="A1206" s="232"/>
      <c r="B1206" s="173"/>
      <c r="C1206" s="217"/>
      <c r="D1206" s="231" t="s">
        <v>28</v>
      </c>
      <c r="E1206" s="189"/>
      <c r="F1206" s="190"/>
      <c r="G1206" s="3" t="s">
        <v>49</v>
      </c>
      <c r="H1206" s="3" t="s">
        <v>416</v>
      </c>
      <c r="I1206" s="5">
        <v>0</v>
      </c>
    </row>
    <row r="1207" spans="1:9" ht="20.100000000000001" customHeight="1" x14ac:dyDescent="0.25">
      <c r="A1207" s="232"/>
      <c r="B1207" s="171" t="s">
        <v>81</v>
      </c>
      <c r="C1207" s="231" t="s">
        <v>7</v>
      </c>
      <c r="D1207" s="189"/>
      <c r="E1207" s="189"/>
      <c r="F1207" s="190"/>
      <c r="G1207" s="3" t="s">
        <v>49</v>
      </c>
      <c r="H1207" s="3" t="s">
        <v>416</v>
      </c>
      <c r="I1207" s="5">
        <v>485</v>
      </c>
    </row>
    <row r="1208" spans="1:9" ht="20.100000000000001" customHeight="1" x14ac:dyDescent="0.25">
      <c r="A1208" s="232"/>
      <c r="B1208" s="172"/>
      <c r="C1208" s="174" t="s">
        <v>13</v>
      </c>
      <c r="D1208" s="231" t="s">
        <v>14</v>
      </c>
      <c r="E1208" s="189"/>
      <c r="F1208" s="190"/>
      <c r="G1208" s="3" t="s">
        <v>49</v>
      </c>
      <c r="H1208" s="3" t="s">
        <v>416</v>
      </c>
      <c r="I1208" s="5">
        <v>259</v>
      </c>
    </row>
    <row r="1209" spans="1:9" ht="20.100000000000001" customHeight="1" thickBot="1" x14ac:dyDescent="0.3">
      <c r="A1209" s="232"/>
      <c r="B1209" s="172"/>
      <c r="C1209" s="234"/>
      <c r="D1209" s="235" t="s">
        <v>25</v>
      </c>
      <c r="E1209" s="236"/>
      <c r="F1209" s="237"/>
      <c r="G1209" s="44" t="s">
        <v>49</v>
      </c>
      <c r="H1209" s="44" t="s">
        <v>416</v>
      </c>
      <c r="I1209" s="45">
        <v>226</v>
      </c>
    </row>
    <row r="1210" spans="1:9" ht="20.100000000000001" customHeight="1" thickTop="1" x14ac:dyDescent="0.25">
      <c r="A1210" s="232"/>
      <c r="B1210" s="172"/>
      <c r="C1210" s="169" t="s">
        <v>8</v>
      </c>
      <c r="D1210" s="228" t="s">
        <v>217</v>
      </c>
      <c r="E1210" s="229"/>
      <c r="F1210" s="230"/>
      <c r="G1210" s="42" t="s">
        <v>49</v>
      </c>
      <c r="H1210" s="42" t="s">
        <v>416</v>
      </c>
      <c r="I1210" s="43">
        <v>6</v>
      </c>
    </row>
    <row r="1211" spans="1:9" ht="20.100000000000001" customHeight="1" x14ac:dyDescent="0.25">
      <c r="A1211" s="232"/>
      <c r="B1211" s="172"/>
      <c r="C1211" s="183"/>
      <c r="D1211" s="231" t="s">
        <v>10</v>
      </c>
      <c r="E1211" s="189"/>
      <c r="F1211" s="190"/>
      <c r="G1211" s="3" t="s">
        <v>49</v>
      </c>
      <c r="H1211" s="3" t="s">
        <v>416</v>
      </c>
      <c r="I1211" s="5">
        <v>50</v>
      </c>
    </row>
    <row r="1212" spans="1:9" ht="20.100000000000001" customHeight="1" x14ac:dyDescent="0.25">
      <c r="A1212" s="232"/>
      <c r="B1212" s="172"/>
      <c r="C1212" s="183"/>
      <c r="D1212" s="231" t="s">
        <v>24</v>
      </c>
      <c r="E1212" s="189"/>
      <c r="F1212" s="190"/>
      <c r="G1212" s="3" t="s">
        <v>49</v>
      </c>
      <c r="H1212" s="3" t="s">
        <v>416</v>
      </c>
      <c r="I1212" s="5">
        <v>163</v>
      </c>
    </row>
    <row r="1213" spans="1:9" ht="20.100000000000001" customHeight="1" x14ac:dyDescent="0.25">
      <c r="A1213" s="232"/>
      <c r="B1213" s="172"/>
      <c r="C1213" s="183"/>
      <c r="D1213" s="231" t="s">
        <v>11</v>
      </c>
      <c r="E1213" s="189"/>
      <c r="F1213" s="190"/>
      <c r="G1213" s="3" t="s">
        <v>49</v>
      </c>
      <c r="H1213" s="3" t="s">
        <v>416</v>
      </c>
      <c r="I1213" s="5">
        <v>180</v>
      </c>
    </row>
    <row r="1214" spans="1:9" ht="20.100000000000001" customHeight="1" x14ac:dyDescent="0.25">
      <c r="A1214" s="232"/>
      <c r="B1214" s="172"/>
      <c r="C1214" s="183"/>
      <c r="D1214" s="231" t="s">
        <v>9</v>
      </c>
      <c r="E1214" s="189"/>
      <c r="F1214" s="190"/>
      <c r="G1214" s="3" t="s">
        <v>49</v>
      </c>
      <c r="H1214" s="3" t="s">
        <v>416</v>
      </c>
      <c r="I1214" s="5">
        <v>75</v>
      </c>
    </row>
    <row r="1215" spans="1:9" ht="20.100000000000001" customHeight="1" x14ac:dyDescent="0.25">
      <c r="A1215" s="232"/>
      <c r="B1215" s="172"/>
      <c r="C1215" s="183"/>
      <c r="D1215" s="231" t="s">
        <v>12</v>
      </c>
      <c r="E1215" s="189"/>
      <c r="F1215" s="190"/>
      <c r="G1215" s="3" t="s">
        <v>49</v>
      </c>
      <c r="H1215" s="3" t="s">
        <v>416</v>
      </c>
      <c r="I1215" s="5">
        <v>11</v>
      </c>
    </row>
    <row r="1216" spans="1:9" ht="20.100000000000001" customHeight="1" x14ac:dyDescent="0.25">
      <c r="A1216" s="232"/>
      <c r="B1216" s="173"/>
      <c r="C1216" s="217"/>
      <c r="D1216" s="231" t="s">
        <v>28</v>
      </c>
      <c r="E1216" s="189"/>
      <c r="F1216" s="190"/>
      <c r="G1216" s="3" t="s">
        <v>49</v>
      </c>
      <c r="H1216" s="3" t="s">
        <v>416</v>
      </c>
      <c r="I1216" s="5">
        <v>0</v>
      </c>
    </row>
    <row r="1217" spans="1:9" ht="20.100000000000001" customHeight="1" x14ac:dyDescent="0.25">
      <c r="A1217" s="232"/>
      <c r="B1217" s="171" t="s">
        <v>117</v>
      </c>
      <c r="C1217" s="231" t="s">
        <v>7</v>
      </c>
      <c r="D1217" s="189"/>
      <c r="E1217" s="189"/>
      <c r="F1217" s="190"/>
      <c r="G1217" s="3" t="s">
        <v>49</v>
      </c>
      <c r="H1217" s="3" t="s">
        <v>416</v>
      </c>
      <c r="I1217" s="5">
        <v>653</v>
      </c>
    </row>
    <row r="1218" spans="1:9" ht="20.100000000000001" customHeight="1" x14ac:dyDescent="0.25">
      <c r="A1218" s="232"/>
      <c r="B1218" s="172"/>
      <c r="C1218" s="174" t="s">
        <v>13</v>
      </c>
      <c r="D1218" s="231" t="s">
        <v>14</v>
      </c>
      <c r="E1218" s="189"/>
      <c r="F1218" s="190"/>
      <c r="G1218" s="3" t="s">
        <v>49</v>
      </c>
      <c r="H1218" s="3" t="s">
        <v>416</v>
      </c>
      <c r="I1218" s="5">
        <v>319</v>
      </c>
    </row>
    <row r="1219" spans="1:9" ht="20.100000000000001" customHeight="1" thickBot="1" x14ac:dyDescent="0.3">
      <c r="A1219" s="232"/>
      <c r="B1219" s="172"/>
      <c r="C1219" s="234"/>
      <c r="D1219" s="235" t="s">
        <v>25</v>
      </c>
      <c r="E1219" s="236"/>
      <c r="F1219" s="237"/>
      <c r="G1219" s="44" t="s">
        <v>49</v>
      </c>
      <c r="H1219" s="44" t="s">
        <v>416</v>
      </c>
      <c r="I1219" s="45">
        <v>334</v>
      </c>
    </row>
    <row r="1220" spans="1:9" ht="20.100000000000001" customHeight="1" thickTop="1" x14ac:dyDescent="0.25">
      <c r="A1220" s="232"/>
      <c r="B1220" s="172"/>
      <c r="C1220" s="169" t="s">
        <v>8</v>
      </c>
      <c r="D1220" s="228" t="s">
        <v>217</v>
      </c>
      <c r="E1220" s="229"/>
      <c r="F1220" s="230"/>
      <c r="G1220" s="42" t="s">
        <v>49</v>
      </c>
      <c r="H1220" s="42" t="s">
        <v>416</v>
      </c>
      <c r="I1220" s="43">
        <v>21</v>
      </c>
    </row>
    <row r="1221" spans="1:9" ht="20.100000000000001" customHeight="1" x14ac:dyDescent="0.25">
      <c r="A1221" s="232"/>
      <c r="B1221" s="172"/>
      <c r="C1221" s="169"/>
      <c r="D1221" s="231" t="s">
        <v>10</v>
      </c>
      <c r="E1221" s="189"/>
      <c r="F1221" s="190"/>
      <c r="G1221" s="3" t="s">
        <v>49</v>
      </c>
      <c r="H1221" s="3" t="s">
        <v>416</v>
      </c>
      <c r="I1221" s="5">
        <v>52</v>
      </c>
    </row>
    <row r="1222" spans="1:9" ht="20.100000000000001" customHeight="1" x14ac:dyDescent="0.25">
      <c r="A1222" s="232"/>
      <c r="B1222" s="172"/>
      <c r="C1222" s="169"/>
      <c r="D1222" s="231" t="s">
        <v>24</v>
      </c>
      <c r="E1222" s="189"/>
      <c r="F1222" s="190"/>
      <c r="G1222" s="3" t="s">
        <v>49</v>
      </c>
      <c r="H1222" s="3" t="s">
        <v>416</v>
      </c>
      <c r="I1222" s="5">
        <v>180</v>
      </c>
    </row>
    <row r="1223" spans="1:9" ht="20.100000000000001" customHeight="1" x14ac:dyDescent="0.25">
      <c r="A1223" s="232"/>
      <c r="B1223" s="172"/>
      <c r="C1223" s="169"/>
      <c r="D1223" s="231" t="s">
        <v>11</v>
      </c>
      <c r="E1223" s="189"/>
      <c r="F1223" s="190"/>
      <c r="G1223" s="3" t="s">
        <v>49</v>
      </c>
      <c r="H1223" s="3" t="s">
        <v>416</v>
      </c>
      <c r="I1223" s="5">
        <v>250</v>
      </c>
    </row>
    <row r="1224" spans="1:9" ht="20.100000000000001" customHeight="1" x14ac:dyDescent="0.25">
      <c r="A1224" s="232"/>
      <c r="B1224" s="172"/>
      <c r="C1224" s="169"/>
      <c r="D1224" s="231" t="s">
        <v>9</v>
      </c>
      <c r="E1224" s="189"/>
      <c r="F1224" s="190"/>
      <c r="G1224" s="3" t="s">
        <v>49</v>
      </c>
      <c r="H1224" s="3" t="s">
        <v>416</v>
      </c>
      <c r="I1224" s="5">
        <v>133</v>
      </c>
    </row>
    <row r="1225" spans="1:9" ht="20.100000000000001" customHeight="1" x14ac:dyDescent="0.25">
      <c r="A1225" s="232"/>
      <c r="B1225" s="172"/>
      <c r="C1225" s="169"/>
      <c r="D1225" s="231" t="s">
        <v>12</v>
      </c>
      <c r="E1225" s="189"/>
      <c r="F1225" s="190"/>
      <c r="G1225" s="3" t="s">
        <v>49</v>
      </c>
      <c r="H1225" s="3" t="s">
        <v>416</v>
      </c>
      <c r="I1225" s="5">
        <v>17</v>
      </c>
    </row>
    <row r="1226" spans="1:9" ht="20.100000000000001" customHeight="1" x14ac:dyDescent="0.25">
      <c r="A1226" s="232"/>
      <c r="B1226" s="173"/>
      <c r="C1226" s="170"/>
      <c r="D1226" s="231" t="s">
        <v>28</v>
      </c>
      <c r="E1226" s="189"/>
      <c r="F1226" s="190"/>
      <c r="G1226" s="3" t="s">
        <v>49</v>
      </c>
      <c r="H1226" s="3" t="s">
        <v>416</v>
      </c>
      <c r="I1226" s="5">
        <v>0</v>
      </c>
    </row>
    <row r="1227" spans="1:9" ht="20.100000000000001" customHeight="1" x14ac:dyDescent="0.25">
      <c r="A1227" s="233"/>
      <c r="B1227" s="168" t="s">
        <v>83</v>
      </c>
      <c r="C1227" s="231" t="s">
        <v>7</v>
      </c>
      <c r="D1227" s="189"/>
      <c r="E1227" s="189"/>
      <c r="F1227" s="190"/>
      <c r="G1227" s="3" t="s">
        <v>49</v>
      </c>
      <c r="H1227" s="3" t="s">
        <v>416</v>
      </c>
      <c r="I1227" s="5">
        <v>1001</v>
      </c>
    </row>
    <row r="1228" spans="1:9" ht="20.100000000000001" customHeight="1" x14ac:dyDescent="0.25">
      <c r="A1228" s="171" t="s">
        <v>99</v>
      </c>
      <c r="B1228" s="169"/>
      <c r="C1228" s="174" t="s">
        <v>13</v>
      </c>
      <c r="D1228" s="231" t="s">
        <v>14</v>
      </c>
      <c r="E1228" s="189"/>
      <c r="F1228" s="190"/>
      <c r="G1228" s="3" t="s">
        <v>49</v>
      </c>
      <c r="H1228" s="3" t="s">
        <v>416</v>
      </c>
      <c r="I1228" s="5">
        <v>502</v>
      </c>
    </row>
    <row r="1229" spans="1:9" ht="20.100000000000001" customHeight="1" thickBot="1" x14ac:dyDescent="0.3">
      <c r="A1229" s="232"/>
      <c r="B1229" s="169"/>
      <c r="C1229" s="234"/>
      <c r="D1229" s="235" t="s">
        <v>25</v>
      </c>
      <c r="E1229" s="236"/>
      <c r="F1229" s="237"/>
      <c r="G1229" s="44" t="s">
        <v>49</v>
      </c>
      <c r="H1229" s="44" t="s">
        <v>416</v>
      </c>
      <c r="I1229" s="45">
        <v>499</v>
      </c>
    </row>
    <row r="1230" spans="1:9" ht="20.100000000000001" customHeight="1" thickTop="1" x14ac:dyDescent="0.25">
      <c r="A1230" s="232"/>
      <c r="B1230" s="169"/>
      <c r="C1230" s="169" t="s">
        <v>8</v>
      </c>
      <c r="D1230" s="228" t="s">
        <v>217</v>
      </c>
      <c r="E1230" s="229"/>
      <c r="F1230" s="230"/>
      <c r="G1230" s="42" t="s">
        <v>49</v>
      </c>
      <c r="H1230" s="42" t="s">
        <v>416</v>
      </c>
      <c r="I1230" s="43">
        <v>11</v>
      </c>
    </row>
    <row r="1231" spans="1:9" ht="20.100000000000001" customHeight="1" x14ac:dyDescent="0.25">
      <c r="A1231" s="232"/>
      <c r="B1231" s="169"/>
      <c r="C1231" s="183"/>
      <c r="D1231" s="231" t="s">
        <v>10</v>
      </c>
      <c r="E1231" s="189"/>
      <c r="F1231" s="190"/>
      <c r="G1231" s="3" t="s">
        <v>49</v>
      </c>
      <c r="H1231" s="3" t="s">
        <v>416</v>
      </c>
      <c r="I1231" s="5">
        <v>67</v>
      </c>
    </row>
    <row r="1232" spans="1:9" ht="20.100000000000001" customHeight="1" x14ac:dyDescent="0.25">
      <c r="A1232" s="232"/>
      <c r="B1232" s="169"/>
      <c r="C1232" s="183"/>
      <c r="D1232" s="231" t="s">
        <v>24</v>
      </c>
      <c r="E1232" s="189"/>
      <c r="F1232" s="190"/>
      <c r="G1232" s="3" t="s">
        <v>49</v>
      </c>
      <c r="H1232" s="3" t="s">
        <v>416</v>
      </c>
      <c r="I1232" s="5">
        <v>258</v>
      </c>
    </row>
    <row r="1233" spans="1:9" ht="20.100000000000001" customHeight="1" x14ac:dyDescent="0.25">
      <c r="A1233" s="232"/>
      <c r="B1233" s="169"/>
      <c r="C1233" s="183"/>
      <c r="D1233" s="231" t="s">
        <v>11</v>
      </c>
      <c r="E1233" s="189"/>
      <c r="F1233" s="190"/>
      <c r="G1233" s="3" t="s">
        <v>49</v>
      </c>
      <c r="H1233" s="3" t="s">
        <v>416</v>
      </c>
      <c r="I1233" s="5">
        <v>405</v>
      </c>
    </row>
    <row r="1234" spans="1:9" ht="20.100000000000001" customHeight="1" x14ac:dyDescent="0.25">
      <c r="A1234" s="232"/>
      <c r="B1234" s="169"/>
      <c r="C1234" s="183"/>
      <c r="D1234" s="231" t="s">
        <v>9</v>
      </c>
      <c r="E1234" s="189"/>
      <c r="F1234" s="190"/>
      <c r="G1234" s="3" t="s">
        <v>49</v>
      </c>
      <c r="H1234" s="3" t="s">
        <v>416</v>
      </c>
      <c r="I1234" s="5">
        <v>221</v>
      </c>
    </row>
    <row r="1235" spans="1:9" ht="20.100000000000001" customHeight="1" x14ac:dyDescent="0.25">
      <c r="A1235" s="232"/>
      <c r="B1235" s="169"/>
      <c r="C1235" s="183"/>
      <c r="D1235" s="231" t="s">
        <v>12</v>
      </c>
      <c r="E1235" s="189"/>
      <c r="F1235" s="190"/>
      <c r="G1235" s="3" t="s">
        <v>49</v>
      </c>
      <c r="H1235" s="3" t="s">
        <v>416</v>
      </c>
      <c r="I1235" s="5">
        <v>38</v>
      </c>
    </row>
    <row r="1236" spans="1:9" ht="20.100000000000001" customHeight="1" x14ac:dyDescent="0.25">
      <c r="A1236" s="232"/>
      <c r="B1236" s="170"/>
      <c r="C1236" s="217"/>
      <c r="D1236" s="231" t="s">
        <v>28</v>
      </c>
      <c r="E1236" s="189"/>
      <c r="F1236" s="190"/>
      <c r="G1236" s="3" t="s">
        <v>49</v>
      </c>
      <c r="H1236" s="3" t="s">
        <v>416</v>
      </c>
      <c r="I1236" s="5">
        <v>1</v>
      </c>
    </row>
    <row r="1237" spans="1:9" ht="20.100000000000001" customHeight="1" x14ac:dyDescent="0.25">
      <c r="A1237" s="232"/>
      <c r="B1237" s="171" t="s">
        <v>138</v>
      </c>
      <c r="C1237" s="231" t="s">
        <v>7</v>
      </c>
      <c r="D1237" s="189"/>
      <c r="E1237" s="189"/>
      <c r="F1237" s="190"/>
      <c r="G1237" s="3" t="s">
        <v>49</v>
      </c>
      <c r="H1237" s="3" t="s">
        <v>416</v>
      </c>
      <c r="I1237" s="5">
        <v>961</v>
      </c>
    </row>
    <row r="1238" spans="1:9" ht="20.100000000000001" customHeight="1" x14ac:dyDescent="0.25">
      <c r="A1238" s="232"/>
      <c r="B1238" s="172"/>
      <c r="C1238" s="174" t="s">
        <v>13</v>
      </c>
      <c r="D1238" s="231" t="s">
        <v>14</v>
      </c>
      <c r="E1238" s="189"/>
      <c r="F1238" s="190"/>
      <c r="G1238" s="3" t="s">
        <v>49</v>
      </c>
      <c r="H1238" s="3" t="s">
        <v>416</v>
      </c>
      <c r="I1238" s="5">
        <v>499</v>
      </c>
    </row>
    <row r="1239" spans="1:9" ht="20.100000000000001" customHeight="1" thickBot="1" x14ac:dyDescent="0.3">
      <c r="A1239" s="232"/>
      <c r="B1239" s="172"/>
      <c r="C1239" s="234"/>
      <c r="D1239" s="235" t="s">
        <v>25</v>
      </c>
      <c r="E1239" s="236"/>
      <c r="F1239" s="237"/>
      <c r="G1239" s="44" t="s">
        <v>49</v>
      </c>
      <c r="H1239" s="44" t="s">
        <v>416</v>
      </c>
      <c r="I1239" s="45">
        <v>462</v>
      </c>
    </row>
    <row r="1240" spans="1:9" ht="20.100000000000001" customHeight="1" thickTop="1" x14ac:dyDescent="0.25">
      <c r="A1240" s="232"/>
      <c r="B1240" s="172"/>
      <c r="C1240" s="169" t="s">
        <v>8</v>
      </c>
      <c r="D1240" s="228" t="s">
        <v>217</v>
      </c>
      <c r="E1240" s="229"/>
      <c r="F1240" s="230"/>
      <c r="G1240" s="42" t="s">
        <v>49</v>
      </c>
      <c r="H1240" s="42" t="s">
        <v>416</v>
      </c>
      <c r="I1240" s="43">
        <v>12</v>
      </c>
    </row>
    <row r="1241" spans="1:9" ht="20.100000000000001" customHeight="1" x14ac:dyDescent="0.25">
      <c r="A1241" s="232"/>
      <c r="B1241" s="172"/>
      <c r="C1241" s="183"/>
      <c r="D1241" s="231" t="s">
        <v>10</v>
      </c>
      <c r="E1241" s="189"/>
      <c r="F1241" s="190"/>
      <c r="G1241" s="3" t="s">
        <v>49</v>
      </c>
      <c r="H1241" s="3" t="s">
        <v>416</v>
      </c>
      <c r="I1241" s="5">
        <v>86</v>
      </c>
    </row>
    <row r="1242" spans="1:9" ht="20.100000000000001" customHeight="1" x14ac:dyDescent="0.25">
      <c r="A1242" s="232"/>
      <c r="B1242" s="172"/>
      <c r="C1242" s="183"/>
      <c r="D1242" s="231" t="s">
        <v>24</v>
      </c>
      <c r="E1242" s="189"/>
      <c r="F1242" s="190"/>
      <c r="G1242" s="3" t="s">
        <v>49</v>
      </c>
      <c r="H1242" s="3" t="s">
        <v>416</v>
      </c>
      <c r="I1242" s="5">
        <v>271</v>
      </c>
    </row>
    <row r="1243" spans="1:9" ht="20.100000000000001" customHeight="1" x14ac:dyDescent="0.25">
      <c r="A1243" s="232"/>
      <c r="B1243" s="172"/>
      <c r="C1243" s="183"/>
      <c r="D1243" s="231" t="s">
        <v>11</v>
      </c>
      <c r="E1243" s="189"/>
      <c r="F1243" s="190"/>
      <c r="G1243" s="3" t="s">
        <v>49</v>
      </c>
      <c r="H1243" s="3" t="s">
        <v>416</v>
      </c>
      <c r="I1243" s="5">
        <v>389</v>
      </c>
    </row>
    <row r="1244" spans="1:9" ht="20.100000000000001" customHeight="1" x14ac:dyDescent="0.25">
      <c r="A1244" s="232"/>
      <c r="B1244" s="172"/>
      <c r="C1244" s="183"/>
      <c r="D1244" s="231" t="s">
        <v>9</v>
      </c>
      <c r="E1244" s="189"/>
      <c r="F1244" s="190"/>
      <c r="G1244" s="3" t="s">
        <v>49</v>
      </c>
      <c r="H1244" s="3" t="s">
        <v>416</v>
      </c>
      <c r="I1244" s="5">
        <v>184</v>
      </c>
    </row>
    <row r="1245" spans="1:9" ht="20.100000000000001" customHeight="1" x14ac:dyDescent="0.25">
      <c r="A1245" s="232"/>
      <c r="B1245" s="172"/>
      <c r="C1245" s="183"/>
      <c r="D1245" s="231" t="s">
        <v>12</v>
      </c>
      <c r="E1245" s="189"/>
      <c r="F1245" s="190"/>
      <c r="G1245" s="3" t="s">
        <v>49</v>
      </c>
      <c r="H1245" s="3" t="s">
        <v>416</v>
      </c>
      <c r="I1245" s="5">
        <v>18</v>
      </c>
    </row>
    <row r="1246" spans="1:9" ht="20.100000000000001" customHeight="1" x14ac:dyDescent="0.25">
      <c r="A1246" s="232"/>
      <c r="B1246" s="173"/>
      <c r="C1246" s="217"/>
      <c r="D1246" s="231" t="s">
        <v>28</v>
      </c>
      <c r="E1246" s="189"/>
      <c r="F1246" s="190"/>
      <c r="G1246" s="3" t="s">
        <v>49</v>
      </c>
      <c r="H1246" s="3" t="s">
        <v>416</v>
      </c>
      <c r="I1246" s="5">
        <v>1</v>
      </c>
    </row>
    <row r="1247" spans="1:9" ht="20.100000000000001" customHeight="1" x14ac:dyDescent="0.25">
      <c r="A1247" s="232"/>
      <c r="B1247" s="171" t="s">
        <v>85</v>
      </c>
      <c r="C1247" s="231" t="s">
        <v>7</v>
      </c>
      <c r="D1247" s="189"/>
      <c r="E1247" s="189"/>
      <c r="F1247" s="190"/>
      <c r="G1247" s="3" t="s">
        <v>49</v>
      </c>
      <c r="H1247" s="3" t="s">
        <v>416</v>
      </c>
      <c r="I1247" s="5">
        <v>203</v>
      </c>
    </row>
    <row r="1248" spans="1:9" ht="20.100000000000001" customHeight="1" x14ac:dyDescent="0.25">
      <c r="A1248" s="232"/>
      <c r="B1248" s="172"/>
      <c r="C1248" s="174" t="s">
        <v>13</v>
      </c>
      <c r="D1248" s="231" t="s">
        <v>14</v>
      </c>
      <c r="E1248" s="189"/>
      <c r="F1248" s="190"/>
      <c r="G1248" s="3" t="s">
        <v>49</v>
      </c>
      <c r="H1248" s="3" t="s">
        <v>416</v>
      </c>
      <c r="I1248" s="5">
        <v>101</v>
      </c>
    </row>
    <row r="1249" spans="1:9" ht="20.100000000000001" customHeight="1" thickBot="1" x14ac:dyDescent="0.3">
      <c r="A1249" s="232"/>
      <c r="B1249" s="172"/>
      <c r="C1249" s="234"/>
      <c r="D1249" s="235" t="s">
        <v>25</v>
      </c>
      <c r="E1249" s="236"/>
      <c r="F1249" s="237"/>
      <c r="G1249" s="44" t="s">
        <v>49</v>
      </c>
      <c r="H1249" s="44" t="s">
        <v>416</v>
      </c>
      <c r="I1249" s="45">
        <v>102</v>
      </c>
    </row>
    <row r="1250" spans="1:9" ht="20.100000000000001" customHeight="1" thickTop="1" x14ac:dyDescent="0.25">
      <c r="A1250" s="232"/>
      <c r="B1250" s="172"/>
      <c r="C1250" s="169" t="s">
        <v>8</v>
      </c>
      <c r="D1250" s="228" t="s">
        <v>217</v>
      </c>
      <c r="E1250" s="229"/>
      <c r="F1250" s="230"/>
      <c r="G1250" s="42" t="s">
        <v>49</v>
      </c>
      <c r="H1250" s="42" t="s">
        <v>416</v>
      </c>
      <c r="I1250" s="43">
        <v>8</v>
      </c>
    </row>
    <row r="1251" spans="1:9" ht="20.100000000000001" customHeight="1" x14ac:dyDescent="0.25">
      <c r="A1251" s="232"/>
      <c r="B1251" s="172"/>
      <c r="C1251" s="183"/>
      <c r="D1251" s="231" t="s">
        <v>10</v>
      </c>
      <c r="E1251" s="189"/>
      <c r="F1251" s="190"/>
      <c r="G1251" s="3" t="s">
        <v>49</v>
      </c>
      <c r="H1251" s="3" t="s">
        <v>416</v>
      </c>
      <c r="I1251" s="5">
        <v>15</v>
      </c>
    </row>
    <row r="1252" spans="1:9" ht="20.100000000000001" customHeight="1" x14ac:dyDescent="0.25">
      <c r="A1252" s="232"/>
      <c r="B1252" s="172"/>
      <c r="C1252" s="183"/>
      <c r="D1252" s="231" t="s">
        <v>24</v>
      </c>
      <c r="E1252" s="189"/>
      <c r="F1252" s="190"/>
      <c r="G1252" s="3" t="s">
        <v>49</v>
      </c>
      <c r="H1252" s="3" t="s">
        <v>416</v>
      </c>
      <c r="I1252" s="5">
        <v>44</v>
      </c>
    </row>
    <row r="1253" spans="1:9" ht="20.100000000000001" customHeight="1" x14ac:dyDescent="0.25">
      <c r="A1253" s="232"/>
      <c r="B1253" s="172"/>
      <c r="C1253" s="183"/>
      <c r="D1253" s="231" t="s">
        <v>11</v>
      </c>
      <c r="E1253" s="189"/>
      <c r="F1253" s="190"/>
      <c r="G1253" s="3" t="s">
        <v>49</v>
      </c>
      <c r="H1253" s="3" t="s">
        <v>416</v>
      </c>
      <c r="I1253" s="5">
        <v>99</v>
      </c>
    </row>
    <row r="1254" spans="1:9" ht="20.100000000000001" customHeight="1" x14ac:dyDescent="0.25">
      <c r="A1254" s="232"/>
      <c r="B1254" s="172"/>
      <c r="C1254" s="183"/>
      <c r="D1254" s="231" t="s">
        <v>9</v>
      </c>
      <c r="E1254" s="189"/>
      <c r="F1254" s="190"/>
      <c r="G1254" s="3" t="s">
        <v>49</v>
      </c>
      <c r="H1254" s="3" t="s">
        <v>416</v>
      </c>
      <c r="I1254" s="5">
        <v>33</v>
      </c>
    </row>
    <row r="1255" spans="1:9" ht="20.100000000000001" customHeight="1" x14ac:dyDescent="0.25">
      <c r="A1255" s="232"/>
      <c r="B1255" s="172"/>
      <c r="C1255" s="183"/>
      <c r="D1255" s="231" t="s">
        <v>12</v>
      </c>
      <c r="E1255" s="189"/>
      <c r="F1255" s="190"/>
      <c r="G1255" s="3" t="s">
        <v>49</v>
      </c>
      <c r="H1255" s="3" t="s">
        <v>416</v>
      </c>
      <c r="I1255" s="5">
        <v>4</v>
      </c>
    </row>
    <row r="1256" spans="1:9" ht="20.100000000000001" customHeight="1" x14ac:dyDescent="0.25">
      <c r="A1256" s="232"/>
      <c r="B1256" s="173"/>
      <c r="C1256" s="217"/>
      <c r="D1256" s="231" t="s">
        <v>28</v>
      </c>
      <c r="E1256" s="189"/>
      <c r="F1256" s="190"/>
      <c r="G1256" s="3" t="s">
        <v>49</v>
      </c>
      <c r="H1256" s="3" t="s">
        <v>416</v>
      </c>
      <c r="I1256" s="5">
        <v>0</v>
      </c>
    </row>
    <row r="1257" spans="1:9" ht="20.100000000000001" customHeight="1" x14ac:dyDescent="0.25">
      <c r="A1257" s="232"/>
      <c r="B1257" s="168" t="s">
        <v>102</v>
      </c>
      <c r="C1257" s="231" t="s">
        <v>7</v>
      </c>
      <c r="D1257" s="189"/>
      <c r="E1257" s="189"/>
      <c r="F1257" s="190"/>
      <c r="G1257" s="3" t="s">
        <v>49</v>
      </c>
      <c r="H1257" s="3" t="s">
        <v>416</v>
      </c>
      <c r="I1257" s="5">
        <v>110</v>
      </c>
    </row>
    <row r="1258" spans="1:9" ht="20.100000000000001" customHeight="1" x14ac:dyDescent="0.25">
      <c r="A1258" s="232"/>
      <c r="B1258" s="169"/>
      <c r="C1258" s="174" t="s">
        <v>13</v>
      </c>
      <c r="D1258" s="231" t="s">
        <v>14</v>
      </c>
      <c r="E1258" s="189"/>
      <c r="F1258" s="190"/>
      <c r="G1258" s="3" t="s">
        <v>49</v>
      </c>
      <c r="H1258" s="3" t="s">
        <v>416</v>
      </c>
      <c r="I1258" s="5">
        <v>61</v>
      </c>
    </row>
    <row r="1259" spans="1:9" ht="20.100000000000001" customHeight="1" thickBot="1" x14ac:dyDescent="0.3">
      <c r="A1259" s="232"/>
      <c r="B1259" s="169"/>
      <c r="C1259" s="234"/>
      <c r="D1259" s="235" t="s">
        <v>25</v>
      </c>
      <c r="E1259" s="236"/>
      <c r="F1259" s="237"/>
      <c r="G1259" s="44" t="s">
        <v>49</v>
      </c>
      <c r="H1259" s="44" t="s">
        <v>416</v>
      </c>
      <c r="I1259" s="45">
        <v>49</v>
      </c>
    </row>
    <row r="1260" spans="1:9" ht="20.100000000000001" customHeight="1" thickTop="1" x14ac:dyDescent="0.25">
      <c r="A1260" s="232"/>
      <c r="B1260" s="169"/>
      <c r="C1260" s="227" t="s">
        <v>8</v>
      </c>
      <c r="D1260" s="228" t="s">
        <v>217</v>
      </c>
      <c r="E1260" s="229"/>
      <c r="F1260" s="230"/>
      <c r="G1260" s="42" t="s">
        <v>49</v>
      </c>
      <c r="H1260" s="42" t="s">
        <v>416</v>
      </c>
      <c r="I1260" s="43">
        <v>3</v>
      </c>
    </row>
    <row r="1261" spans="1:9" ht="20.100000000000001" customHeight="1" x14ac:dyDescent="0.25">
      <c r="A1261" s="232"/>
      <c r="B1261" s="169"/>
      <c r="C1261" s="169"/>
      <c r="D1261" s="231" t="s">
        <v>10</v>
      </c>
      <c r="E1261" s="189"/>
      <c r="F1261" s="190"/>
      <c r="G1261" s="3" t="s">
        <v>49</v>
      </c>
      <c r="H1261" s="3" t="s">
        <v>416</v>
      </c>
      <c r="I1261" s="5">
        <v>11</v>
      </c>
    </row>
    <row r="1262" spans="1:9" ht="20.100000000000001" customHeight="1" x14ac:dyDescent="0.25">
      <c r="A1262" s="233"/>
      <c r="B1262" s="169"/>
      <c r="C1262" s="169"/>
      <c r="D1262" s="231" t="s">
        <v>24</v>
      </c>
      <c r="E1262" s="189"/>
      <c r="F1262" s="190"/>
      <c r="G1262" s="3" t="s">
        <v>49</v>
      </c>
      <c r="H1262" s="3" t="s">
        <v>416</v>
      </c>
      <c r="I1262" s="5">
        <v>27</v>
      </c>
    </row>
    <row r="1263" spans="1:9" ht="20.100000000000001" customHeight="1" x14ac:dyDescent="0.25">
      <c r="A1263" s="171" t="s">
        <v>99</v>
      </c>
      <c r="B1263" s="169"/>
      <c r="C1263" s="169"/>
      <c r="D1263" s="231" t="s">
        <v>11</v>
      </c>
      <c r="E1263" s="189"/>
      <c r="F1263" s="190"/>
      <c r="G1263" s="3" t="s">
        <v>49</v>
      </c>
      <c r="H1263" s="3" t="s">
        <v>416</v>
      </c>
      <c r="I1263" s="5">
        <v>44</v>
      </c>
    </row>
    <row r="1264" spans="1:9" ht="20.100000000000001" customHeight="1" x14ac:dyDescent="0.25">
      <c r="A1264" s="232"/>
      <c r="B1264" s="169"/>
      <c r="C1264" s="169"/>
      <c r="D1264" s="231" t="s">
        <v>9</v>
      </c>
      <c r="E1264" s="189"/>
      <c r="F1264" s="190"/>
      <c r="G1264" s="3" t="s">
        <v>49</v>
      </c>
      <c r="H1264" s="3" t="s">
        <v>416</v>
      </c>
      <c r="I1264" s="5">
        <v>21</v>
      </c>
    </row>
    <row r="1265" spans="1:9" ht="20.100000000000001" customHeight="1" x14ac:dyDescent="0.25">
      <c r="A1265" s="232"/>
      <c r="B1265" s="169"/>
      <c r="C1265" s="169"/>
      <c r="D1265" s="231" t="s">
        <v>12</v>
      </c>
      <c r="E1265" s="189"/>
      <c r="F1265" s="190"/>
      <c r="G1265" s="3" t="s">
        <v>49</v>
      </c>
      <c r="H1265" s="3" t="s">
        <v>416</v>
      </c>
      <c r="I1265" s="5">
        <v>4</v>
      </c>
    </row>
    <row r="1266" spans="1:9" ht="20.100000000000001" customHeight="1" x14ac:dyDescent="0.25">
      <c r="A1266" s="232"/>
      <c r="B1266" s="170"/>
      <c r="C1266" s="170"/>
      <c r="D1266" s="231" t="s">
        <v>28</v>
      </c>
      <c r="E1266" s="189"/>
      <c r="F1266" s="190"/>
      <c r="G1266" s="3" t="s">
        <v>49</v>
      </c>
      <c r="H1266" s="3" t="s">
        <v>416</v>
      </c>
      <c r="I1266" s="5">
        <v>0</v>
      </c>
    </row>
    <row r="1267" spans="1:9" ht="20.100000000000001" customHeight="1" x14ac:dyDescent="0.25">
      <c r="A1267" s="232"/>
      <c r="B1267" s="171" t="s">
        <v>87</v>
      </c>
      <c r="C1267" s="231" t="s">
        <v>7</v>
      </c>
      <c r="D1267" s="189"/>
      <c r="E1267" s="189"/>
      <c r="F1267" s="190"/>
      <c r="G1267" s="3" t="s">
        <v>49</v>
      </c>
      <c r="H1267" s="3" t="s">
        <v>416</v>
      </c>
      <c r="I1267" s="5">
        <v>301</v>
      </c>
    </row>
    <row r="1268" spans="1:9" ht="20.100000000000001" customHeight="1" x14ac:dyDescent="0.25">
      <c r="A1268" s="232"/>
      <c r="B1268" s="172"/>
      <c r="C1268" s="174" t="s">
        <v>13</v>
      </c>
      <c r="D1268" s="231" t="s">
        <v>14</v>
      </c>
      <c r="E1268" s="189"/>
      <c r="F1268" s="190"/>
      <c r="G1268" s="3" t="s">
        <v>49</v>
      </c>
      <c r="H1268" s="3" t="s">
        <v>416</v>
      </c>
      <c r="I1268" s="5">
        <v>174</v>
      </c>
    </row>
    <row r="1269" spans="1:9" ht="20.100000000000001" customHeight="1" thickBot="1" x14ac:dyDescent="0.3">
      <c r="A1269" s="232"/>
      <c r="B1269" s="172"/>
      <c r="C1269" s="234"/>
      <c r="D1269" s="235" t="s">
        <v>25</v>
      </c>
      <c r="E1269" s="236"/>
      <c r="F1269" s="237"/>
      <c r="G1269" s="44" t="s">
        <v>49</v>
      </c>
      <c r="H1269" s="44" t="s">
        <v>416</v>
      </c>
      <c r="I1269" s="45">
        <v>127</v>
      </c>
    </row>
    <row r="1270" spans="1:9" ht="20.100000000000001" customHeight="1" thickTop="1" x14ac:dyDescent="0.25">
      <c r="A1270" s="232"/>
      <c r="B1270" s="172"/>
      <c r="C1270" s="169" t="s">
        <v>8</v>
      </c>
      <c r="D1270" s="228" t="s">
        <v>217</v>
      </c>
      <c r="E1270" s="229"/>
      <c r="F1270" s="230"/>
      <c r="G1270" s="42" t="s">
        <v>49</v>
      </c>
      <c r="H1270" s="42" t="s">
        <v>416</v>
      </c>
      <c r="I1270" s="43">
        <v>2</v>
      </c>
    </row>
    <row r="1271" spans="1:9" ht="20.100000000000001" customHeight="1" x14ac:dyDescent="0.25">
      <c r="A1271" s="232"/>
      <c r="B1271" s="172"/>
      <c r="C1271" s="183"/>
      <c r="D1271" s="231" t="s">
        <v>10</v>
      </c>
      <c r="E1271" s="189"/>
      <c r="F1271" s="190"/>
      <c r="G1271" s="3" t="s">
        <v>49</v>
      </c>
      <c r="H1271" s="3" t="s">
        <v>416</v>
      </c>
      <c r="I1271" s="5">
        <v>38</v>
      </c>
    </row>
    <row r="1272" spans="1:9" ht="20.100000000000001" customHeight="1" x14ac:dyDescent="0.25">
      <c r="A1272" s="232"/>
      <c r="B1272" s="172"/>
      <c r="C1272" s="183"/>
      <c r="D1272" s="231" t="s">
        <v>24</v>
      </c>
      <c r="E1272" s="189"/>
      <c r="F1272" s="190"/>
      <c r="G1272" s="3" t="s">
        <v>49</v>
      </c>
      <c r="H1272" s="3" t="s">
        <v>416</v>
      </c>
      <c r="I1272" s="5">
        <v>92</v>
      </c>
    </row>
    <row r="1273" spans="1:9" ht="20.100000000000001" customHeight="1" x14ac:dyDescent="0.25">
      <c r="A1273" s="232"/>
      <c r="B1273" s="172"/>
      <c r="C1273" s="183"/>
      <c r="D1273" s="231" t="s">
        <v>11</v>
      </c>
      <c r="E1273" s="189"/>
      <c r="F1273" s="190"/>
      <c r="G1273" s="3" t="s">
        <v>49</v>
      </c>
      <c r="H1273" s="3" t="s">
        <v>416</v>
      </c>
      <c r="I1273" s="5">
        <v>117</v>
      </c>
    </row>
    <row r="1274" spans="1:9" ht="20.100000000000001" customHeight="1" x14ac:dyDescent="0.25">
      <c r="A1274" s="232"/>
      <c r="B1274" s="172"/>
      <c r="C1274" s="183"/>
      <c r="D1274" s="231" t="s">
        <v>9</v>
      </c>
      <c r="E1274" s="189"/>
      <c r="F1274" s="190"/>
      <c r="G1274" s="3" t="s">
        <v>49</v>
      </c>
      <c r="H1274" s="3" t="s">
        <v>416</v>
      </c>
      <c r="I1274" s="5">
        <v>51</v>
      </c>
    </row>
    <row r="1275" spans="1:9" ht="20.100000000000001" customHeight="1" x14ac:dyDescent="0.25">
      <c r="A1275" s="232"/>
      <c r="B1275" s="172"/>
      <c r="C1275" s="183"/>
      <c r="D1275" s="231" t="s">
        <v>12</v>
      </c>
      <c r="E1275" s="189"/>
      <c r="F1275" s="190"/>
      <c r="G1275" s="3" t="s">
        <v>49</v>
      </c>
      <c r="H1275" s="3" t="s">
        <v>416</v>
      </c>
      <c r="I1275" s="5">
        <v>1</v>
      </c>
    </row>
    <row r="1276" spans="1:9" ht="20.100000000000001" customHeight="1" x14ac:dyDescent="0.25">
      <c r="A1276" s="232"/>
      <c r="B1276" s="173"/>
      <c r="C1276" s="217"/>
      <c r="D1276" s="231" t="s">
        <v>28</v>
      </c>
      <c r="E1276" s="189"/>
      <c r="F1276" s="190"/>
      <c r="G1276" s="3" t="s">
        <v>49</v>
      </c>
      <c r="H1276" s="3" t="s">
        <v>416</v>
      </c>
      <c r="I1276" s="5">
        <v>0</v>
      </c>
    </row>
    <row r="1277" spans="1:9" ht="20.100000000000001" customHeight="1" x14ac:dyDescent="0.25">
      <c r="A1277" s="232"/>
      <c r="B1277" s="171" t="s">
        <v>120</v>
      </c>
      <c r="C1277" s="231" t="s">
        <v>7</v>
      </c>
      <c r="D1277" s="189"/>
      <c r="E1277" s="189"/>
      <c r="F1277" s="190"/>
      <c r="G1277" s="3" t="s">
        <v>49</v>
      </c>
      <c r="H1277" s="3" t="s">
        <v>416</v>
      </c>
      <c r="I1277" s="5">
        <v>172</v>
      </c>
    </row>
    <row r="1278" spans="1:9" ht="20.100000000000001" customHeight="1" x14ac:dyDescent="0.25">
      <c r="A1278" s="232"/>
      <c r="B1278" s="172"/>
      <c r="C1278" s="174" t="s">
        <v>13</v>
      </c>
      <c r="D1278" s="231" t="s">
        <v>14</v>
      </c>
      <c r="E1278" s="189"/>
      <c r="F1278" s="190"/>
      <c r="G1278" s="3" t="s">
        <v>49</v>
      </c>
      <c r="H1278" s="3" t="s">
        <v>416</v>
      </c>
      <c r="I1278" s="5">
        <v>93</v>
      </c>
    </row>
    <row r="1279" spans="1:9" ht="20.100000000000001" customHeight="1" thickBot="1" x14ac:dyDescent="0.3">
      <c r="A1279" s="232"/>
      <c r="B1279" s="172"/>
      <c r="C1279" s="234"/>
      <c r="D1279" s="235" t="s">
        <v>25</v>
      </c>
      <c r="E1279" s="236"/>
      <c r="F1279" s="237"/>
      <c r="G1279" s="44" t="s">
        <v>49</v>
      </c>
      <c r="H1279" s="44" t="s">
        <v>416</v>
      </c>
      <c r="I1279" s="45">
        <v>79</v>
      </c>
    </row>
    <row r="1280" spans="1:9" ht="20.100000000000001" customHeight="1" thickTop="1" x14ac:dyDescent="0.25">
      <c r="A1280" s="232"/>
      <c r="B1280" s="172"/>
      <c r="C1280" s="169" t="s">
        <v>8</v>
      </c>
      <c r="D1280" s="228" t="s">
        <v>217</v>
      </c>
      <c r="E1280" s="229"/>
      <c r="F1280" s="230"/>
      <c r="G1280" s="42" t="s">
        <v>49</v>
      </c>
      <c r="H1280" s="42" t="s">
        <v>416</v>
      </c>
      <c r="I1280" s="43">
        <v>2</v>
      </c>
    </row>
    <row r="1281" spans="1:9" ht="20.100000000000001" customHeight="1" x14ac:dyDescent="0.25">
      <c r="A1281" s="232"/>
      <c r="B1281" s="172"/>
      <c r="C1281" s="183"/>
      <c r="D1281" s="231" t="s">
        <v>10</v>
      </c>
      <c r="E1281" s="189"/>
      <c r="F1281" s="190"/>
      <c r="G1281" s="3" t="s">
        <v>49</v>
      </c>
      <c r="H1281" s="3" t="s">
        <v>416</v>
      </c>
      <c r="I1281" s="5">
        <v>24</v>
      </c>
    </row>
    <row r="1282" spans="1:9" ht="20.100000000000001" customHeight="1" x14ac:dyDescent="0.25">
      <c r="A1282" s="232"/>
      <c r="B1282" s="172"/>
      <c r="C1282" s="183"/>
      <c r="D1282" s="231" t="s">
        <v>24</v>
      </c>
      <c r="E1282" s="189"/>
      <c r="F1282" s="190"/>
      <c r="G1282" s="3" t="s">
        <v>49</v>
      </c>
      <c r="H1282" s="3" t="s">
        <v>416</v>
      </c>
      <c r="I1282" s="5">
        <v>52</v>
      </c>
    </row>
    <row r="1283" spans="1:9" ht="20.100000000000001" customHeight="1" x14ac:dyDescent="0.25">
      <c r="A1283" s="232"/>
      <c r="B1283" s="172"/>
      <c r="C1283" s="183"/>
      <c r="D1283" s="231" t="s">
        <v>11</v>
      </c>
      <c r="E1283" s="189"/>
      <c r="F1283" s="190"/>
      <c r="G1283" s="3" t="s">
        <v>49</v>
      </c>
      <c r="H1283" s="3" t="s">
        <v>416</v>
      </c>
      <c r="I1283" s="5">
        <v>65</v>
      </c>
    </row>
    <row r="1284" spans="1:9" ht="20.100000000000001" customHeight="1" x14ac:dyDescent="0.25">
      <c r="A1284" s="232"/>
      <c r="B1284" s="172"/>
      <c r="C1284" s="183"/>
      <c r="D1284" s="231" t="s">
        <v>9</v>
      </c>
      <c r="E1284" s="189"/>
      <c r="F1284" s="190"/>
      <c r="G1284" s="3" t="s">
        <v>49</v>
      </c>
      <c r="H1284" s="3" t="s">
        <v>416</v>
      </c>
      <c r="I1284" s="5">
        <v>25</v>
      </c>
    </row>
    <row r="1285" spans="1:9" ht="20.100000000000001" customHeight="1" x14ac:dyDescent="0.25">
      <c r="A1285" s="232"/>
      <c r="B1285" s="172"/>
      <c r="C1285" s="183"/>
      <c r="D1285" s="231" t="s">
        <v>12</v>
      </c>
      <c r="E1285" s="189"/>
      <c r="F1285" s="190"/>
      <c r="G1285" s="3" t="s">
        <v>49</v>
      </c>
      <c r="H1285" s="3" t="s">
        <v>416</v>
      </c>
      <c r="I1285" s="5">
        <v>3</v>
      </c>
    </row>
    <row r="1286" spans="1:9" ht="20.100000000000001" customHeight="1" x14ac:dyDescent="0.25">
      <c r="A1286" s="232"/>
      <c r="B1286" s="173"/>
      <c r="C1286" s="217"/>
      <c r="D1286" s="231" t="s">
        <v>28</v>
      </c>
      <c r="E1286" s="189"/>
      <c r="F1286" s="190"/>
      <c r="G1286" s="3" t="s">
        <v>49</v>
      </c>
      <c r="H1286" s="3" t="s">
        <v>416</v>
      </c>
      <c r="I1286" s="5">
        <v>1</v>
      </c>
    </row>
    <row r="1287" spans="1:9" ht="20.100000000000001" customHeight="1" x14ac:dyDescent="0.25">
      <c r="A1287" s="232"/>
      <c r="B1287" s="171" t="s">
        <v>89</v>
      </c>
      <c r="C1287" s="231" t="s">
        <v>7</v>
      </c>
      <c r="D1287" s="189"/>
      <c r="E1287" s="189"/>
      <c r="F1287" s="190"/>
      <c r="G1287" s="3" t="s">
        <v>49</v>
      </c>
      <c r="H1287" s="3" t="s">
        <v>416</v>
      </c>
      <c r="I1287" s="5">
        <v>714</v>
      </c>
    </row>
    <row r="1288" spans="1:9" ht="20.100000000000001" customHeight="1" x14ac:dyDescent="0.25">
      <c r="A1288" s="232"/>
      <c r="B1288" s="172"/>
      <c r="C1288" s="174" t="s">
        <v>13</v>
      </c>
      <c r="D1288" s="231" t="s">
        <v>14</v>
      </c>
      <c r="E1288" s="189"/>
      <c r="F1288" s="190"/>
      <c r="G1288" s="3" t="s">
        <v>49</v>
      </c>
      <c r="H1288" s="3" t="s">
        <v>416</v>
      </c>
      <c r="I1288" s="5">
        <v>366</v>
      </c>
    </row>
    <row r="1289" spans="1:9" ht="20.100000000000001" customHeight="1" thickBot="1" x14ac:dyDescent="0.3">
      <c r="A1289" s="232"/>
      <c r="B1289" s="172"/>
      <c r="C1289" s="234"/>
      <c r="D1289" s="235" t="s">
        <v>25</v>
      </c>
      <c r="E1289" s="236"/>
      <c r="F1289" s="237"/>
      <c r="G1289" s="44" t="s">
        <v>49</v>
      </c>
      <c r="H1289" s="44" t="s">
        <v>416</v>
      </c>
      <c r="I1289" s="45">
        <v>348</v>
      </c>
    </row>
    <row r="1290" spans="1:9" ht="20.100000000000001" customHeight="1" thickTop="1" x14ac:dyDescent="0.25">
      <c r="A1290" s="232"/>
      <c r="B1290" s="172"/>
      <c r="C1290" s="169" t="s">
        <v>8</v>
      </c>
      <c r="D1290" s="228" t="s">
        <v>217</v>
      </c>
      <c r="E1290" s="229"/>
      <c r="F1290" s="230"/>
      <c r="G1290" s="42" t="s">
        <v>49</v>
      </c>
      <c r="H1290" s="42" t="s">
        <v>416</v>
      </c>
      <c r="I1290" s="43">
        <v>7</v>
      </c>
    </row>
    <row r="1291" spans="1:9" ht="20.100000000000001" customHeight="1" x14ac:dyDescent="0.25">
      <c r="A1291" s="232"/>
      <c r="B1291" s="172"/>
      <c r="C1291" s="169"/>
      <c r="D1291" s="231" t="s">
        <v>10</v>
      </c>
      <c r="E1291" s="189"/>
      <c r="F1291" s="190"/>
      <c r="G1291" s="3" t="s">
        <v>49</v>
      </c>
      <c r="H1291" s="3" t="s">
        <v>416</v>
      </c>
      <c r="I1291" s="5">
        <v>66</v>
      </c>
    </row>
    <row r="1292" spans="1:9" ht="20.100000000000001" customHeight="1" x14ac:dyDescent="0.25">
      <c r="A1292" s="232"/>
      <c r="B1292" s="172"/>
      <c r="C1292" s="169"/>
      <c r="D1292" s="231" t="s">
        <v>24</v>
      </c>
      <c r="E1292" s="189"/>
      <c r="F1292" s="190"/>
      <c r="G1292" s="3" t="s">
        <v>49</v>
      </c>
      <c r="H1292" s="3" t="s">
        <v>416</v>
      </c>
      <c r="I1292" s="5">
        <v>171</v>
      </c>
    </row>
    <row r="1293" spans="1:9" ht="20.100000000000001" customHeight="1" x14ac:dyDescent="0.25">
      <c r="A1293" s="232"/>
      <c r="B1293" s="172"/>
      <c r="C1293" s="169"/>
      <c r="D1293" s="231" t="s">
        <v>11</v>
      </c>
      <c r="E1293" s="189"/>
      <c r="F1293" s="190"/>
      <c r="G1293" s="3" t="s">
        <v>49</v>
      </c>
      <c r="H1293" s="3" t="s">
        <v>416</v>
      </c>
      <c r="I1293" s="5">
        <v>281</v>
      </c>
    </row>
    <row r="1294" spans="1:9" ht="20.100000000000001" customHeight="1" x14ac:dyDescent="0.25">
      <c r="A1294" s="232"/>
      <c r="B1294" s="172"/>
      <c r="C1294" s="169"/>
      <c r="D1294" s="231" t="s">
        <v>9</v>
      </c>
      <c r="E1294" s="189"/>
      <c r="F1294" s="190"/>
      <c r="G1294" s="3" t="s">
        <v>49</v>
      </c>
      <c r="H1294" s="3" t="s">
        <v>416</v>
      </c>
      <c r="I1294" s="5">
        <v>162</v>
      </c>
    </row>
    <row r="1295" spans="1:9" ht="20.100000000000001" customHeight="1" x14ac:dyDescent="0.25">
      <c r="A1295" s="232"/>
      <c r="B1295" s="172"/>
      <c r="C1295" s="169"/>
      <c r="D1295" s="231" t="s">
        <v>12</v>
      </c>
      <c r="E1295" s="189"/>
      <c r="F1295" s="190"/>
      <c r="G1295" s="3" t="s">
        <v>49</v>
      </c>
      <c r="H1295" s="3" t="s">
        <v>416</v>
      </c>
      <c r="I1295" s="5">
        <v>26</v>
      </c>
    </row>
    <row r="1296" spans="1:9" ht="20.100000000000001" customHeight="1" x14ac:dyDescent="0.25">
      <c r="A1296" s="232"/>
      <c r="B1296" s="173"/>
      <c r="C1296" s="170"/>
      <c r="D1296" s="231" t="s">
        <v>28</v>
      </c>
      <c r="E1296" s="189"/>
      <c r="F1296" s="190"/>
      <c r="G1296" s="3" t="s">
        <v>49</v>
      </c>
      <c r="H1296" s="3" t="s">
        <v>416</v>
      </c>
      <c r="I1296" s="5">
        <v>1</v>
      </c>
    </row>
    <row r="1297" spans="1:9" ht="20.100000000000001" customHeight="1" x14ac:dyDescent="0.25">
      <c r="A1297" s="233"/>
      <c r="B1297" s="168" t="s">
        <v>103</v>
      </c>
      <c r="C1297" s="231" t="s">
        <v>7</v>
      </c>
      <c r="D1297" s="189"/>
      <c r="E1297" s="189"/>
      <c r="F1297" s="190"/>
      <c r="G1297" s="3" t="s">
        <v>49</v>
      </c>
      <c r="H1297" s="3" t="s">
        <v>416</v>
      </c>
      <c r="I1297" s="5">
        <v>531</v>
      </c>
    </row>
    <row r="1298" spans="1:9" ht="20.100000000000001" customHeight="1" x14ac:dyDescent="0.25">
      <c r="A1298" s="171" t="s">
        <v>99</v>
      </c>
      <c r="B1298" s="169"/>
      <c r="C1298" s="174" t="s">
        <v>13</v>
      </c>
      <c r="D1298" s="231" t="s">
        <v>14</v>
      </c>
      <c r="E1298" s="189"/>
      <c r="F1298" s="190"/>
      <c r="G1298" s="3" t="s">
        <v>49</v>
      </c>
      <c r="H1298" s="3" t="s">
        <v>416</v>
      </c>
      <c r="I1298" s="5">
        <v>265</v>
      </c>
    </row>
    <row r="1299" spans="1:9" ht="20.100000000000001" customHeight="1" thickBot="1" x14ac:dyDescent="0.3">
      <c r="A1299" s="232"/>
      <c r="B1299" s="169"/>
      <c r="C1299" s="234"/>
      <c r="D1299" s="235" t="s">
        <v>25</v>
      </c>
      <c r="E1299" s="236"/>
      <c r="F1299" s="237"/>
      <c r="G1299" s="44" t="s">
        <v>49</v>
      </c>
      <c r="H1299" s="44" t="s">
        <v>416</v>
      </c>
      <c r="I1299" s="45">
        <v>266</v>
      </c>
    </row>
    <row r="1300" spans="1:9" ht="20.100000000000001" customHeight="1" thickTop="1" x14ac:dyDescent="0.25">
      <c r="A1300" s="232"/>
      <c r="B1300" s="169"/>
      <c r="C1300" s="169" t="s">
        <v>8</v>
      </c>
      <c r="D1300" s="228" t="s">
        <v>217</v>
      </c>
      <c r="E1300" s="229"/>
      <c r="F1300" s="230"/>
      <c r="G1300" s="42" t="s">
        <v>49</v>
      </c>
      <c r="H1300" s="42" t="s">
        <v>416</v>
      </c>
      <c r="I1300" s="43">
        <v>10</v>
      </c>
    </row>
    <row r="1301" spans="1:9" ht="20.100000000000001" customHeight="1" x14ac:dyDescent="0.25">
      <c r="A1301" s="232"/>
      <c r="B1301" s="169"/>
      <c r="C1301" s="183"/>
      <c r="D1301" s="231" t="s">
        <v>10</v>
      </c>
      <c r="E1301" s="189"/>
      <c r="F1301" s="190"/>
      <c r="G1301" s="3" t="s">
        <v>49</v>
      </c>
      <c r="H1301" s="3" t="s">
        <v>416</v>
      </c>
      <c r="I1301" s="5">
        <v>59</v>
      </c>
    </row>
    <row r="1302" spans="1:9" ht="20.100000000000001" customHeight="1" x14ac:dyDescent="0.25">
      <c r="A1302" s="232"/>
      <c r="B1302" s="169"/>
      <c r="C1302" s="183"/>
      <c r="D1302" s="231" t="s">
        <v>24</v>
      </c>
      <c r="E1302" s="189"/>
      <c r="F1302" s="190"/>
      <c r="G1302" s="3" t="s">
        <v>49</v>
      </c>
      <c r="H1302" s="3" t="s">
        <v>416</v>
      </c>
      <c r="I1302" s="5">
        <v>139</v>
      </c>
    </row>
    <row r="1303" spans="1:9" ht="20.100000000000001" customHeight="1" x14ac:dyDescent="0.25">
      <c r="A1303" s="232"/>
      <c r="B1303" s="169"/>
      <c r="C1303" s="183"/>
      <c r="D1303" s="231" t="s">
        <v>11</v>
      </c>
      <c r="E1303" s="189"/>
      <c r="F1303" s="190"/>
      <c r="G1303" s="3" t="s">
        <v>49</v>
      </c>
      <c r="H1303" s="3" t="s">
        <v>416</v>
      </c>
      <c r="I1303" s="5">
        <v>212</v>
      </c>
    </row>
    <row r="1304" spans="1:9" ht="20.100000000000001" customHeight="1" x14ac:dyDescent="0.25">
      <c r="A1304" s="232"/>
      <c r="B1304" s="169"/>
      <c r="C1304" s="183"/>
      <c r="D1304" s="231" t="s">
        <v>9</v>
      </c>
      <c r="E1304" s="189"/>
      <c r="F1304" s="190"/>
      <c r="G1304" s="3" t="s">
        <v>49</v>
      </c>
      <c r="H1304" s="3" t="s">
        <v>416</v>
      </c>
      <c r="I1304" s="5">
        <v>96</v>
      </c>
    </row>
    <row r="1305" spans="1:9" ht="20.100000000000001" customHeight="1" x14ac:dyDescent="0.25">
      <c r="A1305" s="232"/>
      <c r="B1305" s="169"/>
      <c r="C1305" s="183"/>
      <c r="D1305" s="231" t="s">
        <v>12</v>
      </c>
      <c r="E1305" s="189"/>
      <c r="F1305" s="190"/>
      <c r="G1305" s="3" t="s">
        <v>49</v>
      </c>
      <c r="H1305" s="3" t="s">
        <v>416</v>
      </c>
      <c r="I1305" s="5">
        <v>14</v>
      </c>
    </row>
    <row r="1306" spans="1:9" ht="20.100000000000001" customHeight="1" x14ac:dyDescent="0.25">
      <c r="A1306" s="232"/>
      <c r="B1306" s="170"/>
      <c r="C1306" s="217"/>
      <c r="D1306" s="231" t="s">
        <v>28</v>
      </c>
      <c r="E1306" s="189"/>
      <c r="F1306" s="190"/>
      <c r="G1306" s="3" t="s">
        <v>49</v>
      </c>
      <c r="H1306" s="3" t="s">
        <v>416</v>
      </c>
      <c r="I1306" s="5">
        <v>1</v>
      </c>
    </row>
    <row r="1307" spans="1:9" ht="20.100000000000001" customHeight="1" x14ac:dyDescent="0.25">
      <c r="A1307" s="232"/>
      <c r="B1307" s="171" t="s">
        <v>92</v>
      </c>
      <c r="C1307" s="231" t="s">
        <v>7</v>
      </c>
      <c r="D1307" s="189"/>
      <c r="E1307" s="189"/>
      <c r="F1307" s="190"/>
      <c r="G1307" s="3" t="s">
        <v>49</v>
      </c>
      <c r="H1307" s="3" t="s">
        <v>416</v>
      </c>
      <c r="I1307" s="5">
        <v>805</v>
      </c>
    </row>
    <row r="1308" spans="1:9" ht="20.100000000000001" customHeight="1" x14ac:dyDescent="0.25">
      <c r="A1308" s="232"/>
      <c r="B1308" s="172"/>
      <c r="C1308" s="174" t="s">
        <v>13</v>
      </c>
      <c r="D1308" s="231" t="s">
        <v>14</v>
      </c>
      <c r="E1308" s="189"/>
      <c r="F1308" s="190"/>
      <c r="G1308" s="3" t="s">
        <v>49</v>
      </c>
      <c r="H1308" s="3" t="s">
        <v>416</v>
      </c>
      <c r="I1308" s="5">
        <v>403</v>
      </c>
    </row>
    <row r="1309" spans="1:9" ht="20.100000000000001" customHeight="1" thickBot="1" x14ac:dyDescent="0.3">
      <c r="A1309" s="232"/>
      <c r="B1309" s="172"/>
      <c r="C1309" s="234"/>
      <c r="D1309" s="235" t="s">
        <v>25</v>
      </c>
      <c r="E1309" s="236"/>
      <c r="F1309" s="237"/>
      <c r="G1309" s="44" t="s">
        <v>49</v>
      </c>
      <c r="H1309" s="44" t="s">
        <v>416</v>
      </c>
      <c r="I1309" s="45">
        <v>402</v>
      </c>
    </row>
    <row r="1310" spans="1:9" ht="20.100000000000001" customHeight="1" thickTop="1" x14ac:dyDescent="0.25">
      <c r="A1310" s="232"/>
      <c r="B1310" s="172"/>
      <c r="C1310" s="169" t="s">
        <v>8</v>
      </c>
      <c r="D1310" s="228" t="s">
        <v>217</v>
      </c>
      <c r="E1310" s="229"/>
      <c r="F1310" s="230"/>
      <c r="G1310" s="42" t="s">
        <v>49</v>
      </c>
      <c r="H1310" s="42" t="s">
        <v>416</v>
      </c>
      <c r="I1310" s="43">
        <v>14</v>
      </c>
    </row>
    <row r="1311" spans="1:9" ht="20.100000000000001" customHeight="1" x14ac:dyDescent="0.25">
      <c r="A1311" s="232"/>
      <c r="B1311" s="172"/>
      <c r="C1311" s="183"/>
      <c r="D1311" s="231" t="s">
        <v>10</v>
      </c>
      <c r="E1311" s="189"/>
      <c r="F1311" s="190"/>
      <c r="G1311" s="3" t="s">
        <v>49</v>
      </c>
      <c r="H1311" s="3" t="s">
        <v>416</v>
      </c>
      <c r="I1311" s="5">
        <v>75</v>
      </c>
    </row>
    <row r="1312" spans="1:9" ht="20.100000000000001" customHeight="1" x14ac:dyDescent="0.25">
      <c r="A1312" s="232"/>
      <c r="B1312" s="172"/>
      <c r="C1312" s="183"/>
      <c r="D1312" s="231" t="s">
        <v>24</v>
      </c>
      <c r="E1312" s="189"/>
      <c r="F1312" s="190"/>
      <c r="G1312" s="3" t="s">
        <v>49</v>
      </c>
      <c r="H1312" s="3" t="s">
        <v>416</v>
      </c>
      <c r="I1312" s="5">
        <v>217</v>
      </c>
    </row>
    <row r="1313" spans="1:9" ht="20.100000000000001" customHeight="1" x14ac:dyDescent="0.25">
      <c r="A1313" s="232"/>
      <c r="B1313" s="172"/>
      <c r="C1313" s="183"/>
      <c r="D1313" s="231" t="s">
        <v>11</v>
      </c>
      <c r="E1313" s="189"/>
      <c r="F1313" s="190"/>
      <c r="G1313" s="3" t="s">
        <v>49</v>
      </c>
      <c r="H1313" s="3" t="s">
        <v>416</v>
      </c>
      <c r="I1313" s="5">
        <v>319</v>
      </c>
    </row>
    <row r="1314" spans="1:9" ht="20.100000000000001" customHeight="1" x14ac:dyDescent="0.25">
      <c r="A1314" s="232"/>
      <c r="B1314" s="172"/>
      <c r="C1314" s="183"/>
      <c r="D1314" s="231" t="s">
        <v>9</v>
      </c>
      <c r="E1314" s="189"/>
      <c r="F1314" s="190"/>
      <c r="G1314" s="3" t="s">
        <v>49</v>
      </c>
      <c r="H1314" s="3" t="s">
        <v>416</v>
      </c>
      <c r="I1314" s="5">
        <v>157</v>
      </c>
    </row>
    <row r="1315" spans="1:9" ht="20.100000000000001" customHeight="1" x14ac:dyDescent="0.25">
      <c r="A1315" s="232"/>
      <c r="B1315" s="172"/>
      <c r="C1315" s="183"/>
      <c r="D1315" s="231" t="s">
        <v>12</v>
      </c>
      <c r="E1315" s="189"/>
      <c r="F1315" s="190"/>
      <c r="G1315" s="3" t="s">
        <v>49</v>
      </c>
      <c r="H1315" s="3" t="s">
        <v>416</v>
      </c>
      <c r="I1315" s="5">
        <v>21</v>
      </c>
    </row>
    <row r="1316" spans="1:9" ht="20.100000000000001" customHeight="1" x14ac:dyDescent="0.25">
      <c r="A1316" s="232"/>
      <c r="B1316" s="173"/>
      <c r="C1316" s="217"/>
      <c r="D1316" s="231" t="s">
        <v>28</v>
      </c>
      <c r="E1316" s="189"/>
      <c r="F1316" s="190"/>
      <c r="G1316" s="3" t="s">
        <v>49</v>
      </c>
      <c r="H1316" s="3" t="s">
        <v>416</v>
      </c>
      <c r="I1316" s="5">
        <v>2</v>
      </c>
    </row>
    <row r="1317" spans="1:9" ht="20.100000000000001" customHeight="1" x14ac:dyDescent="0.25">
      <c r="A1317" s="232"/>
      <c r="B1317" s="171" t="s">
        <v>121</v>
      </c>
      <c r="C1317" s="231" t="s">
        <v>7</v>
      </c>
      <c r="D1317" s="189"/>
      <c r="E1317" s="189"/>
      <c r="F1317" s="190"/>
      <c r="G1317" s="3" t="s">
        <v>49</v>
      </c>
      <c r="H1317" s="3" t="s">
        <v>416</v>
      </c>
      <c r="I1317" s="5">
        <v>597</v>
      </c>
    </row>
    <row r="1318" spans="1:9" ht="20.100000000000001" customHeight="1" x14ac:dyDescent="0.25">
      <c r="A1318" s="232"/>
      <c r="B1318" s="172"/>
      <c r="C1318" s="174" t="s">
        <v>13</v>
      </c>
      <c r="D1318" s="231" t="s">
        <v>14</v>
      </c>
      <c r="E1318" s="189"/>
      <c r="F1318" s="190"/>
      <c r="G1318" s="3" t="s">
        <v>49</v>
      </c>
      <c r="H1318" s="3" t="s">
        <v>416</v>
      </c>
      <c r="I1318" s="5">
        <v>295</v>
      </c>
    </row>
    <row r="1319" spans="1:9" ht="20.100000000000001" customHeight="1" thickBot="1" x14ac:dyDescent="0.3">
      <c r="A1319" s="232"/>
      <c r="B1319" s="172"/>
      <c r="C1319" s="234"/>
      <c r="D1319" s="235" t="s">
        <v>25</v>
      </c>
      <c r="E1319" s="236"/>
      <c r="F1319" s="237"/>
      <c r="G1319" s="44" t="s">
        <v>49</v>
      </c>
      <c r="H1319" s="44" t="s">
        <v>416</v>
      </c>
      <c r="I1319" s="45">
        <v>302</v>
      </c>
    </row>
    <row r="1320" spans="1:9" ht="20.100000000000001" customHeight="1" thickTop="1" x14ac:dyDescent="0.25">
      <c r="A1320" s="232"/>
      <c r="B1320" s="172"/>
      <c r="C1320" s="169" t="s">
        <v>8</v>
      </c>
      <c r="D1320" s="228" t="s">
        <v>217</v>
      </c>
      <c r="E1320" s="229"/>
      <c r="F1320" s="230"/>
      <c r="G1320" s="42" t="s">
        <v>49</v>
      </c>
      <c r="H1320" s="42" t="s">
        <v>416</v>
      </c>
      <c r="I1320" s="43">
        <v>9</v>
      </c>
    </row>
    <row r="1321" spans="1:9" ht="20.100000000000001" customHeight="1" x14ac:dyDescent="0.25">
      <c r="A1321" s="232"/>
      <c r="B1321" s="172"/>
      <c r="C1321" s="183"/>
      <c r="D1321" s="231" t="s">
        <v>10</v>
      </c>
      <c r="E1321" s="189"/>
      <c r="F1321" s="190"/>
      <c r="G1321" s="3" t="s">
        <v>49</v>
      </c>
      <c r="H1321" s="3" t="s">
        <v>416</v>
      </c>
      <c r="I1321" s="5">
        <v>60</v>
      </c>
    </row>
    <row r="1322" spans="1:9" ht="20.100000000000001" customHeight="1" x14ac:dyDescent="0.25">
      <c r="A1322" s="232"/>
      <c r="B1322" s="172"/>
      <c r="C1322" s="183"/>
      <c r="D1322" s="231" t="s">
        <v>24</v>
      </c>
      <c r="E1322" s="189"/>
      <c r="F1322" s="190"/>
      <c r="G1322" s="3" t="s">
        <v>49</v>
      </c>
      <c r="H1322" s="3" t="s">
        <v>416</v>
      </c>
      <c r="I1322" s="5">
        <v>172</v>
      </c>
    </row>
    <row r="1323" spans="1:9" ht="20.100000000000001" customHeight="1" x14ac:dyDescent="0.25">
      <c r="A1323" s="232"/>
      <c r="B1323" s="172"/>
      <c r="C1323" s="183"/>
      <c r="D1323" s="231" t="s">
        <v>11</v>
      </c>
      <c r="E1323" s="189"/>
      <c r="F1323" s="190"/>
      <c r="G1323" s="3" t="s">
        <v>49</v>
      </c>
      <c r="H1323" s="3" t="s">
        <v>416</v>
      </c>
      <c r="I1323" s="5">
        <v>236</v>
      </c>
    </row>
    <row r="1324" spans="1:9" ht="20.100000000000001" customHeight="1" x14ac:dyDescent="0.25">
      <c r="A1324" s="232"/>
      <c r="B1324" s="172"/>
      <c r="C1324" s="183"/>
      <c r="D1324" s="231" t="s">
        <v>9</v>
      </c>
      <c r="E1324" s="189"/>
      <c r="F1324" s="190"/>
      <c r="G1324" s="3" t="s">
        <v>49</v>
      </c>
      <c r="H1324" s="3" t="s">
        <v>416</v>
      </c>
      <c r="I1324" s="5">
        <v>106</v>
      </c>
    </row>
    <row r="1325" spans="1:9" ht="20.100000000000001" customHeight="1" x14ac:dyDescent="0.25">
      <c r="A1325" s="232"/>
      <c r="B1325" s="172"/>
      <c r="C1325" s="183"/>
      <c r="D1325" s="231" t="s">
        <v>12</v>
      </c>
      <c r="E1325" s="189"/>
      <c r="F1325" s="190"/>
      <c r="G1325" s="3" t="s">
        <v>49</v>
      </c>
      <c r="H1325" s="3" t="s">
        <v>416</v>
      </c>
      <c r="I1325" s="5">
        <v>14</v>
      </c>
    </row>
    <row r="1326" spans="1:9" ht="20.100000000000001" customHeight="1" x14ac:dyDescent="0.25">
      <c r="A1326" s="232"/>
      <c r="B1326" s="173"/>
      <c r="C1326" s="217"/>
      <c r="D1326" s="231" t="s">
        <v>28</v>
      </c>
      <c r="E1326" s="189"/>
      <c r="F1326" s="190"/>
      <c r="G1326" s="3" t="s">
        <v>49</v>
      </c>
      <c r="H1326" s="3" t="s">
        <v>416</v>
      </c>
      <c r="I1326" s="5">
        <v>0</v>
      </c>
    </row>
    <row r="1327" spans="1:9" ht="20.100000000000001" customHeight="1" x14ac:dyDescent="0.25">
      <c r="A1327" s="232"/>
      <c r="B1327" s="168" t="s">
        <v>93</v>
      </c>
      <c r="C1327" s="188" t="s">
        <v>7</v>
      </c>
      <c r="D1327" s="189"/>
      <c r="E1327" s="189"/>
      <c r="F1327" s="190"/>
      <c r="G1327" s="3" t="s">
        <v>49</v>
      </c>
      <c r="H1327" s="3" t="s">
        <v>416</v>
      </c>
      <c r="I1327" s="5">
        <v>1827</v>
      </c>
    </row>
    <row r="1328" spans="1:9" ht="20.100000000000001" customHeight="1" x14ac:dyDescent="0.25">
      <c r="A1328" s="232"/>
      <c r="B1328" s="169"/>
      <c r="C1328" s="174" t="s">
        <v>13</v>
      </c>
      <c r="D1328" s="231" t="s">
        <v>14</v>
      </c>
      <c r="E1328" s="189"/>
      <c r="F1328" s="190"/>
      <c r="G1328" s="3" t="s">
        <v>49</v>
      </c>
      <c r="H1328" s="3" t="s">
        <v>416</v>
      </c>
      <c r="I1328" s="5">
        <v>943</v>
      </c>
    </row>
    <row r="1329" spans="1:9" ht="20.100000000000001" customHeight="1" thickBot="1" x14ac:dyDescent="0.3">
      <c r="A1329" s="232"/>
      <c r="B1329" s="169"/>
      <c r="C1329" s="234"/>
      <c r="D1329" s="235" t="s">
        <v>25</v>
      </c>
      <c r="E1329" s="236"/>
      <c r="F1329" s="237"/>
      <c r="G1329" s="44" t="s">
        <v>49</v>
      </c>
      <c r="H1329" s="44" t="s">
        <v>416</v>
      </c>
      <c r="I1329" s="45">
        <v>884</v>
      </c>
    </row>
    <row r="1330" spans="1:9" ht="20.100000000000001" customHeight="1" thickTop="1" x14ac:dyDescent="0.25">
      <c r="A1330" s="232"/>
      <c r="B1330" s="169"/>
      <c r="C1330" s="227" t="s">
        <v>8</v>
      </c>
      <c r="D1330" s="228" t="s">
        <v>217</v>
      </c>
      <c r="E1330" s="229"/>
      <c r="F1330" s="230"/>
      <c r="G1330" s="42" t="s">
        <v>49</v>
      </c>
      <c r="H1330" s="42" t="s">
        <v>416</v>
      </c>
      <c r="I1330" s="43">
        <v>32</v>
      </c>
    </row>
    <row r="1331" spans="1:9" ht="20.100000000000001" customHeight="1" x14ac:dyDescent="0.25">
      <c r="A1331" s="232"/>
      <c r="B1331" s="169"/>
      <c r="C1331" s="169"/>
      <c r="D1331" s="231" t="s">
        <v>10</v>
      </c>
      <c r="E1331" s="189"/>
      <c r="F1331" s="190"/>
      <c r="G1331" s="3" t="s">
        <v>49</v>
      </c>
      <c r="H1331" s="3" t="s">
        <v>416</v>
      </c>
      <c r="I1331" s="5">
        <v>179</v>
      </c>
    </row>
    <row r="1332" spans="1:9" ht="20.100000000000001" customHeight="1" x14ac:dyDescent="0.25">
      <c r="A1332" s="233"/>
      <c r="B1332" s="169"/>
      <c r="C1332" s="169"/>
      <c r="D1332" s="231" t="s">
        <v>24</v>
      </c>
      <c r="E1332" s="189"/>
      <c r="F1332" s="190"/>
      <c r="G1332" s="3" t="s">
        <v>49</v>
      </c>
      <c r="H1332" s="3" t="s">
        <v>416</v>
      </c>
      <c r="I1332" s="5">
        <v>507</v>
      </c>
    </row>
    <row r="1333" spans="1:9" ht="20.100000000000001" customHeight="1" x14ac:dyDescent="0.25">
      <c r="A1333" s="171" t="s">
        <v>99</v>
      </c>
      <c r="B1333" s="169"/>
      <c r="C1333" s="169"/>
      <c r="D1333" s="231" t="s">
        <v>11</v>
      </c>
      <c r="E1333" s="189"/>
      <c r="F1333" s="190"/>
      <c r="G1333" s="3" t="s">
        <v>49</v>
      </c>
      <c r="H1333" s="3" t="s">
        <v>416</v>
      </c>
      <c r="I1333" s="5">
        <v>705</v>
      </c>
    </row>
    <row r="1334" spans="1:9" ht="20.100000000000001" customHeight="1" x14ac:dyDescent="0.25">
      <c r="A1334" s="172"/>
      <c r="B1334" s="169"/>
      <c r="C1334" s="169"/>
      <c r="D1334" s="231" t="s">
        <v>9</v>
      </c>
      <c r="E1334" s="189"/>
      <c r="F1334" s="190"/>
      <c r="G1334" s="3" t="s">
        <v>49</v>
      </c>
      <c r="H1334" s="3" t="s">
        <v>416</v>
      </c>
      <c r="I1334" s="5">
        <v>361</v>
      </c>
    </row>
    <row r="1335" spans="1:9" ht="20.100000000000001" customHeight="1" x14ac:dyDescent="0.25">
      <c r="A1335" s="172"/>
      <c r="B1335" s="169"/>
      <c r="C1335" s="169"/>
      <c r="D1335" s="231" t="s">
        <v>12</v>
      </c>
      <c r="E1335" s="189"/>
      <c r="F1335" s="190"/>
      <c r="G1335" s="3" t="s">
        <v>49</v>
      </c>
      <c r="H1335" s="3" t="s">
        <v>416</v>
      </c>
      <c r="I1335" s="5">
        <v>42</v>
      </c>
    </row>
    <row r="1336" spans="1:9" ht="20.100000000000001" customHeight="1" x14ac:dyDescent="0.25">
      <c r="A1336" s="172"/>
      <c r="B1336" s="170"/>
      <c r="C1336" s="170"/>
      <c r="D1336" s="231" t="s">
        <v>28</v>
      </c>
      <c r="E1336" s="189"/>
      <c r="F1336" s="190"/>
      <c r="G1336" s="3" t="s">
        <v>49</v>
      </c>
      <c r="H1336" s="3" t="s">
        <v>416</v>
      </c>
      <c r="I1336" s="5">
        <v>1</v>
      </c>
    </row>
    <row r="1337" spans="1:9" ht="20.100000000000001" customHeight="1" x14ac:dyDescent="0.25">
      <c r="A1337" s="172"/>
      <c r="B1337" s="171" t="s">
        <v>122</v>
      </c>
      <c r="C1337" s="231" t="s">
        <v>7</v>
      </c>
      <c r="D1337" s="189"/>
      <c r="E1337" s="189"/>
      <c r="F1337" s="190"/>
      <c r="G1337" s="3" t="s">
        <v>49</v>
      </c>
      <c r="H1337" s="3" t="s">
        <v>416</v>
      </c>
      <c r="I1337" s="5">
        <v>2078</v>
      </c>
    </row>
    <row r="1338" spans="1:9" ht="20.100000000000001" customHeight="1" x14ac:dyDescent="0.25">
      <c r="A1338" s="172"/>
      <c r="B1338" s="172"/>
      <c r="C1338" s="174" t="s">
        <v>13</v>
      </c>
      <c r="D1338" s="231" t="s">
        <v>14</v>
      </c>
      <c r="E1338" s="189"/>
      <c r="F1338" s="190"/>
      <c r="G1338" s="3" t="s">
        <v>49</v>
      </c>
      <c r="H1338" s="3" t="s">
        <v>416</v>
      </c>
      <c r="I1338" s="5">
        <v>1106</v>
      </c>
    </row>
    <row r="1339" spans="1:9" ht="20.100000000000001" customHeight="1" thickBot="1" x14ac:dyDescent="0.3">
      <c r="A1339" s="172"/>
      <c r="B1339" s="172"/>
      <c r="C1339" s="234"/>
      <c r="D1339" s="235" t="s">
        <v>25</v>
      </c>
      <c r="E1339" s="236"/>
      <c r="F1339" s="237"/>
      <c r="G1339" s="44" t="s">
        <v>49</v>
      </c>
      <c r="H1339" s="44" t="s">
        <v>416</v>
      </c>
      <c r="I1339" s="45">
        <v>972</v>
      </c>
    </row>
    <row r="1340" spans="1:9" ht="20.100000000000001" customHeight="1" thickTop="1" x14ac:dyDescent="0.25">
      <c r="A1340" s="172"/>
      <c r="B1340" s="172"/>
      <c r="C1340" s="169" t="s">
        <v>8</v>
      </c>
      <c r="D1340" s="228" t="s">
        <v>217</v>
      </c>
      <c r="E1340" s="229"/>
      <c r="F1340" s="230"/>
      <c r="G1340" s="42" t="s">
        <v>49</v>
      </c>
      <c r="H1340" s="42" t="s">
        <v>416</v>
      </c>
      <c r="I1340" s="43">
        <v>20</v>
      </c>
    </row>
    <row r="1341" spans="1:9" ht="20.100000000000001" customHeight="1" x14ac:dyDescent="0.25">
      <c r="A1341" s="172"/>
      <c r="B1341" s="172"/>
      <c r="C1341" s="183"/>
      <c r="D1341" s="231" t="s">
        <v>10</v>
      </c>
      <c r="E1341" s="189"/>
      <c r="F1341" s="190"/>
      <c r="G1341" s="3" t="s">
        <v>49</v>
      </c>
      <c r="H1341" s="3" t="s">
        <v>416</v>
      </c>
      <c r="I1341" s="5">
        <v>166</v>
      </c>
    </row>
    <row r="1342" spans="1:9" ht="20.100000000000001" customHeight="1" x14ac:dyDescent="0.25">
      <c r="A1342" s="172"/>
      <c r="B1342" s="172"/>
      <c r="C1342" s="183"/>
      <c r="D1342" s="231" t="s">
        <v>24</v>
      </c>
      <c r="E1342" s="189"/>
      <c r="F1342" s="190"/>
      <c r="G1342" s="3" t="s">
        <v>49</v>
      </c>
      <c r="H1342" s="3" t="s">
        <v>416</v>
      </c>
      <c r="I1342" s="5">
        <v>544</v>
      </c>
    </row>
    <row r="1343" spans="1:9" ht="20.100000000000001" customHeight="1" x14ac:dyDescent="0.25">
      <c r="A1343" s="172"/>
      <c r="B1343" s="172"/>
      <c r="C1343" s="183"/>
      <c r="D1343" s="231" t="s">
        <v>11</v>
      </c>
      <c r="E1343" s="189"/>
      <c r="F1343" s="190"/>
      <c r="G1343" s="3" t="s">
        <v>49</v>
      </c>
      <c r="H1343" s="3" t="s">
        <v>416</v>
      </c>
      <c r="I1343" s="5">
        <v>837</v>
      </c>
    </row>
    <row r="1344" spans="1:9" ht="20.100000000000001" customHeight="1" x14ac:dyDescent="0.25">
      <c r="A1344" s="172"/>
      <c r="B1344" s="172"/>
      <c r="C1344" s="183"/>
      <c r="D1344" s="231" t="s">
        <v>9</v>
      </c>
      <c r="E1344" s="189"/>
      <c r="F1344" s="190"/>
      <c r="G1344" s="3" t="s">
        <v>49</v>
      </c>
      <c r="H1344" s="3" t="s">
        <v>416</v>
      </c>
      <c r="I1344" s="5">
        <v>438</v>
      </c>
    </row>
    <row r="1345" spans="1:9" ht="20.100000000000001" customHeight="1" x14ac:dyDescent="0.25">
      <c r="A1345" s="172"/>
      <c r="B1345" s="172"/>
      <c r="C1345" s="183"/>
      <c r="D1345" s="231" t="s">
        <v>12</v>
      </c>
      <c r="E1345" s="189"/>
      <c r="F1345" s="190"/>
      <c r="G1345" s="3" t="s">
        <v>49</v>
      </c>
      <c r="H1345" s="3" t="s">
        <v>416</v>
      </c>
      <c r="I1345" s="5">
        <v>71</v>
      </c>
    </row>
    <row r="1346" spans="1:9" ht="20.100000000000001" customHeight="1" x14ac:dyDescent="0.25">
      <c r="A1346" s="172"/>
      <c r="B1346" s="173"/>
      <c r="C1346" s="217"/>
      <c r="D1346" s="231" t="s">
        <v>28</v>
      </c>
      <c r="E1346" s="189"/>
      <c r="F1346" s="190"/>
      <c r="G1346" s="3" t="s">
        <v>49</v>
      </c>
      <c r="H1346" s="3" t="s">
        <v>416</v>
      </c>
      <c r="I1346" s="5">
        <v>2</v>
      </c>
    </row>
    <row r="1347" spans="1:9" ht="20.100000000000001" customHeight="1" x14ac:dyDescent="0.25">
      <c r="A1347" s="172"/>
      <c r="B1347" s="171" t="s">
        <v>95</v>
      </c>
      <c r="C1347" s="231" t="s">
        <v>7</v>
      </c>
      <c r="D1347" s="189"/>
      <c r="E1347" s="189"/>
      <c r="F1347" s="190"/>
      <c r="G1347" s="3" t="s">
        <v>49</v>
      </c>
      <c r="H1347" s="3" t="s">
        <v>416</v>
      </c>
      <c r="I1347" s="5">
        <v>88</v>
      </c>
    </row>
    <row r="1348" spans="1:9" ht="20.100000000000001" customHeight="1" x14ac:dyDescent="0.25">
      <c r="A1348" s="172"/>
      <c r="B1348" s="172"/>
      <c r="C1348" s="174" t="s">
        <v>13</v>
      </c>
      <c r="D1348" s="231" t="s">
        <v>14</v>
      </c>
      <c r="E1348" s="189"/>
      <c r="F1348" s="190"/>
      <c r="G1348" s="3" t="s">
        <v>49</v>
      </c>
      <c r="H1348" s="3" t="s">
        <v>416</v>
      </c>
      <c r="I1348" s="5">
        <v>54</v>
      </c>
    </row>
    <row r="1349" spans="1:9" ht="20.100000000000001" customHeight="1" thickBot="1" x14ac:dyDescent="0.3">
      <c r="A1349" s="172"/>
      <c r="B1349" s="172"/>
      <c r="C1349" s="234"/>
      <c r="D1349" s="235" t="s">
        <v>25</v>
      </c>
      <c r="E1349" s="236"/>
      <c r="F1349" s="237"/>
      <c r="G1349" s="44" t="s">
        <v>49</v>
      </c>
      <c r="H1349" s="44" t="s">
        <v>416</v>
      </c>
      <c r="I1349" s="45">
        <v>34</v>
      </c>
    </row>
    <row r="1350" spans="1:9" ht="20.100000000000001" customHeight="1" thickTop="1" x14ac:dyDescent="0.25">
      <c r="A1350" s="172"/>
      <c r="B1350" s="172"/>
      <c r="C1350" s="169" t="s">
        <v>8</v>
      </c>
      <c r="D1350" s="228" t="s">
        <v>217</v>
      </c>
      <c r="E1350" s="229"/>
      <c r="F1350" s="230"/>
      <c r="G1350" s="42" t="s">
        <v>49</v>
      </c>
      <c r="H1350" s="42" t="s">
        <v>416</v>
      </c>
      <c r="I1350" s="43">
        <v>9</v>
      </c>
    </row>
    <row r="1351" spans="1:9" ht="20.100000000000001" customHeight="1" x14ac:dyDescent="0.25">
      <c r="A1351" s="172"/>
      <c r="B1351" s="172"/>
      <c r="C1351" s="183"/>
      <c r="D1351" s="231" t="s">
        <v>10</v>
      </c>
      <c r="E1351" s="189"/>
      <c r="F1351" s="190"/>
      <c r="G1351" s="3" t="s">
        <v>49</v>
      </c>
      <c r="H1351" s="3" t="s">
        <v>416</v>
      </c>
      <c r="I1351" s="5">
        <v>14</v>
      </c>
    </row>
    <row r="1352" spans="1:9" ht="20.100000000000001" customHeight="1" x14ac:dyDescent="0.25">
      <c r="A1352" s="172"/>
      <c r="B1352" s="172"/>
      <c r="C1352" s="183"/>
      <c r="D1352" s="231" t="s">
        <v>24</v>
      </c>
      <c r="E1352" s="189"/>
      <c r="F1352" s="190"/>
      <c r="G1352" s="3" t="s">
        <v>49</v>
      </c>
      <c r="H1352" s="3" t="s">
        <v>416</v>
      </c>
      <c r="I1352" s="5">
        <v>24</v>
      </c>
    </row>
    <row r="1353" spans="1:9" ht="20.100000000000001" customHeight="1" x14ac:dyDescent="0.25">
      <c r="A1353" s="172"/>
      <c r="B1353" s="172"/>
      <c r="C1353" s="183"/>
      <c r="D1353" s="231" t="s">
        <v>11</v>
      </c>
      <c r="E1353" s="189"/>
      <c r="F1353" s="190"/>
      <c r="G1353" s="3" t="s">
        <v>49</v>
      </c>
      <c r="H1353" s="3" t="s">
        <v>416</v>
      </c>
      <c r="I1353" s="5">
        <v>22</v>
      </c>
    </row>
    <row r="1354" spans="1:9" ht="20.100000000000001" customHeight="1" x14ac:dyDescent="0.25">
      <c r="A1354" s="172"/>
      <c r="B1354" s="172"/>
      <c r="C1354" s="183"/>
      <c r="D1354" s="231" t="s">
        <v>9</v>
      </c>
      <c r="E1354" s="189"/>
      <c r="F1354" s="190"/>
      <c r="G1354" s="3" t="s">
        <v>49</v>
      </c>
      <c r="H1354" s="3" t="s">
        <v>416</v>
      </c>
      <c r="I1354" s="5">
        <v>16</v>
      </c>
    </row>
    <row r="1355" spans="1:9" ht="20.100000000000001" customHeight="1" x14ac:dyDescent="0.25">
      <c r="A1355" s="172"/>
      <c r="B1355" s="172"/>
      <c r="C1355" s="183"/>
      <c r="D1355" s="231" t="s">
        <v>12</v>
      </c>
      <c r="E1355" s="189"/>
      <c r="F1355" s="190"/>
      <c r="G1355" s="3" t="s">
        <v>49</v>
      </c>
      <c r="H1355" s="3" t="s">
        <v>416</v>
      </c>
      <c r="I1355" s="5">
        <v>3</v>
      </c>
    </row>
    <row r="1356" spans="1:9" ht="20.100000000000001" customHeight="1" x14ac:dyDescent="0.25">
      <c r="A1356" s="173"/>
      <c r="B1356" s="173"/>
      <c r="C1356" s="217"/>
      <c r="D1356" s="231" t="s">
        <v>28</v>
      </c>
      <c r="E1356" s="189"/>
      <c r="F1356" s="190"/>
      <c r="G1356" s="3" t="s">
        <v>49</v>
      </c>
      <c r="H1356" s="3" t="s">
        <v>416</v>
      </c>
      <c r="I1356" s="5">
        <v>0</v>
      </c>
    </row>
    <row r="1357" spans="1:9" ht="20.100000000000001" customHeight="1" x14ac:dyDescent="0.25">
      <c r="A1357" s="171" t="s">
        <v>16</v>
      </c>
      <c r="B1357" s="168" t="s">
        <v>104</v>
      </c>
      <c r="C1357" s="174" t="s">
        <v>105</v>
      </c>
      <c r="D1357" s="163" t="s">
        <v>33</v>
      </c>
      <c r="E1357" s="189"/>
      <c r="F1357" s="190"/>
      <c r="G1357" s="3" t="s">
        <v>49</v>
      </c>
      <c r="H1357" s="3" t="s">
        <v>415</v>
      </c>
      <c r="I1357" s="5">
        <v>2333403</v>
      </c>
    </row>
    <row r="1358" spans="1:9" ht="20.100000000000001" customHeight="1" x14ac:dyDescent="0.25">
      <c r="A1358" s="172"/>
      <c r="B1358" s="169"/>
      <c r="C1358" s="175"/>
      <c r="D1358" s="184" t="s">
        <v>116</v>
      </c>
      <c r="E1358" s="218"/>
      <c r="F1358" s="87" t="s">
        <v>108</v>
      </c>
      <c r="G1358" s="3" t="s">
        <v>49</v>
      </c>
      <c r="H1358" s="3" t="s">
        <v>415</v>
      </c>
      <c r="I1358" s="5">
        <v>10052</v>
      </c>
    </row>
    <row r="1359" spans="1:9" ht="20.100000000000001" customHeight="1" x14ac:dyDescent="0.25">
      <c r="A1359" s="172"/>
      <c r="B1359" s="169"/>
      <c r="C1359" s="175"/>
      <c r="D1359" s="219"/>
      <c r="E1359" s="220"/>
      <c r="F1359" s="87" t="s">
        <v>119</v>
      </c>
      <c r="G1359" s="3" t="s">
        <v>49</v>
      </c>
      <c r="H1359" s="3" t="s">
        <v>415</v>
      </c>
      <c r="I1359" s="5">
        <v>5286</v>
      </c>
    </row>
    <row r="1360" spans="1:9" ht="20.100000000000001" customHeight="1" x14ac:dyDescent="0.25">
      <c r="A1360" s="172"/>
      <c r="B1360" s="169"/>
      <c r="C1360" s="175"/>
      <c r="D1360" s="184" t="s">
        <v>115</v>
      </c>
      <c r="E1360" s="218"/>
      <c r="F1360" s="87" t="s">
        <v>108</v>
      </c>
      <c r="G1360" s="3" t="s">
        <v>49</v>
      </c>
      <c r="H1360" s="3" t="s">
        <v>415</v>
      </c>
      <c r="I1360" s="5">
        <v>107984</v>
      </c>
    </row>
    <row r="1361" spans="1:9" ht="20.100000000000001" customHeight="1" x14ac:dyDescent="0.25">
      <c r="A1361" s="172"/>
      <c r="B1361" s="169"/>
      <c r="C1361" s="175"/>
      <c r="D1361" s="219"/>
      <c r="E1361" s="220"/>
      <c r="F1361" s="87" t="s">
        <v>119</v>
      </c>
      <c r="G1361" s="3" t="s">
        <v>49</v>
      </c>
      <c r="H1361" s="3" t="s">
        <v>415</v>
      </c>
      <c r="I1361" s="5">
        <v>33057</v>
      </c>
    </row>
    <row r="1362" spans="1:9" ht="20.100000000000001" customHeight="1" x14ac:dyDescent="0.25">
      <c r="A1362" s="172"/>
      <c r="B1362" s="169"/>
      <c r="C1362" s="175"/>
      <c r="D1362" s="184" t="s">
        <v>113</v>
      </c>
      <c r="E1362" s="218"/>
      <c r="F1362" s="87" t="s">
        <v>108</v>
      </c>
      <c r="G1362" s="3" t="s">
        <v>49</v>
      </c>
      <c r="H1362" s="3" t="s">
        <v>415</v>
      </c>
      <c r="I1362" s="5">
        <v>460758</v>
      </c>
    </row>
    <row r="1363" spans="1:9" ht="20.100000000000001" customHeight="1" x14ac:dyDescent="0.25">
      <c r="A1363" s="172"/>
      <c r="B1363" s="169"/>
      <c r="C1363" s="175"/>
      <c r="D1363" s="219"/>
      <c r="E1363" s="220"/>
      <c r="F1363" s="87" t="s">
        <v>119</v>
      </c>
      <c r="G1363" s="3" t="s">
        <v>49</v>
      </c>
      <c r="H1363" s="3" t="s">
        <v>415</v>
      </c>
      <c r="I1363" s="5">
        <v>167932</v>
      </c>
    </row>
    <row r="1364" spans="1:9" ht="20.100000000000001" customHeight="1" x14ac:dyDescent="0.25">
      <c r="A1364" s="172"/>
      <c r="B1364" s="169"/>
      <c r="C1364" s="175"/>
      <c r="D1364" s="168" t="s">
        <v>106</v>
      </c>
      <c r="E1364" s="168" t="s">
        <v>111</v>
      </c>
      <c r="F1364" s="87" t="s">
        <v>108</v>
      </c>
      <c r="G1364" s="3" t="s">
        <v>49</v>
      </c>
      <c r="H1364" s="3" t="s">
        <v>415</v>
      </c>
      <c r="I1364" s="5">
        <v>150649</v>
      </c>
    </row>
    <row r="1365" spans="1:9" ht="20.100000000000001" customHeight="1" x14ac:dyDescent="0.25">
      <c r="A1365" s="172"/>
      <c r="B1365" s="169"/>
      <c r="C1365" s="175"/>
      <c r="D1365" s="169"/>
      <c r="E1365" s="217"/>
      <c r="F1365" s="87" t="s">
        <v>119</v>
      </c>
      <c r="G1365" s="3" t="s">
        <v>49</v>
      </c>
      <c r="H1365" s="3" t="s">
        <v>415</v>
      </c>
      <c r="I1365" s="5">
        <v>25221</v>
      </c>
    </row>
    <row r="1366" spans="1:9" ht="20.100000000000001" customHeight="1" x14ac:dyDescent="0.25">
      <c r="A1366" s="172"/>
      <c r="B1366" s="169"/>
      <c r="C1366" s="175"/>
      <c r="D1366" s="169"/>
      <c r="E1366" s="223" t="s">
        <v>463</v>
      </c>
      <c r="F1366" s="87" t="s">
        <v>108</v>
      </c>
      <c r="G1366" s="3" t="s">
        <v>49</v>
      </c>
      <c r="H1366" s="3" t="s">
        <v>415</v>
      </c>
      <c r="I1366" s="5">
        <v>101610</v>
      </c>
    </row>
    <row r="1367" spans="1:9" ht="20.100000000000001" customHeight="1" x14ac:dyDescent="0.25">
      <c r="A1367" s="172"/>
      <c r="B1367" s="169"/>
      <c r="C1367" s="175"/>
      <c r="D1367" s="170"/>
      <c r="E1367" s="170"/>
      <c r="F1367" s="113" t="s">
        <v>26</v>
      </c>
      <c r="G1367" s="3" t="s">
        <v>49</v>
      </c>
      <c r="H1367" s="3" t="s">
        <v>415</v>
      </c>
      <c r="I1367" s="5">
        <v>5634</v>
      </c>
    </row>
    <row r="1368" spans="1:9" ht="20.100000000000001" customHeight="1" x14ac:dyDescent="0.25">
      <c r="A1368" s="172"/>
      <c r="B1368" s="169"/>
      <c r="C1368" s="175"/>
      <c r="D1368" s="203" t="s">
        <v>464</v>
      </c>
      <c r="E1368" s="204"/>
      <c r="F1368" s="112" t="s">
        <v>108</v>
      </c>
      <c r="G1368" s="3" t="s">
        <v>49</v>
      </c>
      <c r="H1368" s="3" t="s">
        <v>415</v>
      </c>
      <c r="I1368" s="5">
        <v>113088</v>
      </c>
    </row>
    <row r="1369" spans="1:9" ht="20.100000000000001" customHeight="1" x14ac:dyDescent="0.25">
      <c r="A1369" s="172"/>
      <c r="B1369" s="169"/>
      <c r="C1369" s="175"/>
      <c r="D1369" s="205"/>
      <c r="E1369" s="206"/>
      <c r="F1369" s="113" t="s">
        <v>26</v>
      </c>
      <c r="G1369" s="3" t="s">
        <v>49</v>
      </c>
      <c r="H1369" s="3" t="s">
        <v>415</v>
      </c>
      <c r="I1369" s="5">
        <v>56769</v>
      </c>
    </row>
    <row r="1370" spans="1:9" ht="20.100000000000001" customHeight="1" x14ac:dyDescent="0.25">
      <c r="A1370" s="172"/>
      <c r="B1370" s="169"/>
      <c r="C1370" s="175"/>
      <c r="D1370" s="203" t="s">
        <v>465</v>
      </c>
      <c r="E1370" s="204"/>
      <c r="F1370" s="112" t="s">
        <v>108</v>
      </c>
      <c r="G1370" s="3" t="s">
        <v>49</v>
      </c>
      <c r="H1370" s="3" t="s">
        <v>415</v>
      </c>
      <c r="I1370" s="5">
        <v>457534</v>
      </c>
    </row>
    <row r="1371" spans="1:9" ht="20.100000000000001" customHeight="1" x14ac:dyDescent="0.25">
      <c r="A1371" s="172"/>
      <c r="B1371" s="169"/>
      <c r="C1371" s="175"/>
      <c r="D1371" s="205"/>
      <c r="E1371" s="206"/>
      <c r="F1371" s="113" t="s">
        <v>26</v>
      </c>
      <c r="G1371" s="3" t="s">
        <v>49</v>
      </c>
      <c r="H1371" s="3" t="s">
        <v>415</v>
      </c>
      <c r="I1371" s="5">
        <v>113440</v>
      </c>
    </row>
    <row r="1372" spans="1:9" ht="20.100000000000001" customHeight="1" x14ac:dyDescent="0.25">
      <c r="A1372" s="172"/>
      <c r="B1372" s="169"/>
      <c r="C1372" s="175"/>
      <c r="D1372" s="207"/>
      <c r="E1372" s="208"/>
      <c r="F1372" s="123" t="s">
        <v>466</v>
      </c>
      <c r="G1372" s="3" t="s">
        <v>49</v>
      </c>
      <c r="H1372" s="3" t="s">
        <v>415</v>
      </c>
      <c r="I1372" s="5">
        <v>8263</v>
      </c>
    </row>
    <row r="1373" spans="1:9" ht="20.100000000000001" customHeight="1" x14ac:dyDescent="0.25">
      <c r="A1373" s="172"/>
      <c r="B1373" s="169"/>
      <c r="C1373" s="175"/>
      <c r="D1373" s="203" t="s">
        <v>467</v>
      </c>
      <c r="E1373" s="218"/>
      <c r="F1373" s="87" t="s">
        <v>108</v>
      </c>
      <c r="G1373" s="3" t="s">
        <v>49</v>
      </c>
      <c r="H1373" s="3" t="s">
        <v>415</v>
      </c>
      <c r="I1373" s="5">
        <v>238062</v>
      </c>
    </row>
    <row r="1374" spans="1:9" ht="20.100000000000001" customHeight="1" x14ac:dyDescent="0.25">
      <c r="A1374" s="172"/>
      <c r="B1374" s="169"/>
      <c r="C1374" s="175"/>
      <c r="D1374" s="219"/>
      <c r="E1374" s="220"/>
      <c r="F1374" s="87" t="s">
        <v>119</v>
      </c>
      <c r="G1374" s="3" t="s">
        <v>49</v>
      </c>
      <c r="H1374" s="3" t="s">
        <v>415</v>
      </c>
      <c r="I1374" s="5">
        <v>27210</v>
      </c>
    </row>
    <row r="1375" spans="1:9" ht="20.100000000000001" customHeight="1" x14ac:dyDescent="0.25">
      <c r="A1375" s="172"/>
      <c r="B1375" s="169"/>
      <c r="C1375" s="175"/>
      <c r="D1375" s="184" t="s">
        <v>112</v>
      </c>
      <c r="E1375" s="218"/>
      <c r="F1375" s="87" t="s">
        <v>108</v>
      </c>
      <c r="G1375" s="3" t="s">
        <v>49</v>
      </c>
      <c r="H1375" s="3" t="s">
        <v>415</v>
      </c>
      <c r="I1375" s="5">
        <v>4990</v>
      </c>
    </row>
    <row r="1376" spans="1:9" ht="20.100000000000001" customHeight="1" x14ac:dyDescent="0.25">
      <c r="A1376" s="172"/>
      <c r="B1376" s="169"/>
      <c r="C1376" s="175"/>
      <c r="D1376" s="219"/>
      <c r="E1376" s="220"/>
      <c r="F1376" s="87" t="s">
        <v>119</v>
      </c>
      <c r="G1376" s="3" t="s">
        <v>49</v>
      </c>
      <c r="H1376" s="3" t="s">
        <v>415</v>
      </c>
      <c r="I1376" s="5">
        <v>977</v>
      </c>
    </row>
    <row r="1377" spans="1:9" ht="20.100000000000001" customHeight="1" x14ac:dyDescent="0.25">
      <c r="A1377" s="172"/>
      <c r="B1377" s="169"/>
      <c r="C1377" s="175"/>
      <c r="D1377" s="203" t="s">
        <v>468</v>
      </c>
      <c r="E1377" s="218"/>
      <c r="F1377" s="87" t="s">
        <v>108</v>
      </c>
      <c r="G1377" s="3" t="s">
        <v>49</v>
      </c>
      <c r="H1377" s="3" t="s">
        <v>415</v>
      </c>
      <c r="I1377" s="5">
        <v>218455</v>
      </c>
    </row>
    <row r="1378" spans="1:9" ht="20.100000000000001" customHeight="1" x14ac:dyDescent="0.25">
      <c r="A1378" s="172"/>
      <c r="B1378" s="169"/>
      <c r="C1378" s="175"/>
      <c r="D1378" s="219"/>
      <c r="E1378" s="220"/>
      <c r="F1378" s="87" t="s">
        <v>119</v>
      </c>
      <c r="G1378" s="3" t="s">
        <v>49</v>
      </c>
      <c r="H1378" s="3" t="s">
        <v>415</v>
      </c>
      <c r="I1378" s="5">
        <v>21711</v>
      </c>
    </row>
    <row r="1379" spans="1:9" ht="20.100000000000001" customHeight="1" x14ac:dyDescent="0.25">
      <c r="A1379" s="172"/>
      <c r="B1379" s="169"/>
      <c r="C1379" s="176"/>
      <c r="D1379" s="163" t="s">
        <v>107</v>
      </c>
      <c r="E1379" s="189"/>
      <c r="F1379" s="190"/>
      <c r="G1379" s="3" t="s">
        <v>49</v>
      </c>
      <c r="H1379" s="3" t="s">
        <v>415</v>
      </c>
      <c r="I1379" s="5">
        <v>4721</v>
      </c>
    </row>
    <row r="1380" spans="1:9" ht="20.100000000000001" customHeight="1" x14ac:dyDescent="0.25">
      <c r="A1380" s="172"/>
      <c r="B1380" s="170"/>
      <c r="C1380" s="188" t="s">
        <v>118</v>
      </c>
      <c r="D1380" s="189"/>
      <c r="E1380" s="189"/>
      <c r="F1380" s="190"/>
      <c r="G1380" s="3" t="s">
        <v>49</v>
      </c>
      <c r="H1380" s="3" t="s">
        <v>415</v>
      </c>
      <c r="I1380" s="5">
        <v>24624</v>
      </c>
    </row>
    <row r="1381" spans="1:9" ht="20.100000000000001" customHeight="1" x14ac:dyDescent="0.25">
      <c r="A1381" s="172"/>
      <c r="B1381" s="168" t="s">
        <v>46</v>
      </c>
      <c r="C1381" s="174" t="s">
        <v>105</v>
      </c>
      <c r="D1381" s="163" t="s">
        <v>33</v>
      </c>
      <c r="E1381" s="189"/>
      <c r="F1381" s="190"/>
      <c r="G1381" s="3" t="s">
        <v>49</v>
      </c>
      <c r="H1381" s="3" t="s">
        <v>415</v>
      </c>
      <c r="I1381" s="5">
        <v>15326</v>
      </c>
    </row>
    <row r="1382" spans="1:9" ht="20.100000000000001" customHeight="1" x14ac:dyDescent="0.25">
      <c r="A1382" s="172"/>
      <c r="B1382" s="169"/>
      <c r="C1382" s="175"/>
      <c r="D1382" s="184" t="s">
        <v>116</v>
      </c>
      <c r="E1382" s="218"/>
      <c r="F1382" s="87" t="s">
        <v>108</v>
      </c>
      <c r="G1382" s="3" t="s">
        <v>49</v>
      </c>
      <c r="H1382" s="3" t="s">
        <v>415</v>
      </c>
      <c r="I1382" s="5">
        <v>92</v>
      </c>
    </row>
    <row r="1383" spans="1:9" ht="20.100000000000001" customHeight="1" x14ac:dyDescent="0.25">
      <c r="A1383" s="172"/>
      <c r="B1383" s="169"/>
      <c r="C1383" s="175"/>
      <c r="D1383" s="219"/>
      <c r="E1383" s="220"/>
      <c r="F1383" s="87" t="s">
        <v>119</v>
      </c>
      <c r="G1383" s="3" t="s">
        <v>49</v>
      </c>
      <c r="H1383" s="3" t="s">
        <v>415</v>
      </c>
      <c r="I1383" s="5">
        <v>44</v>
      </c>
    </row>
    <row r="1384" spans="1:9" ht="20.100000000000001" customHeight="1" x14ac:dyDescent="0.25">
      <c r="A1384" s="172"/>
      <c r="B1384" s="169"/>
      <c r="C1384" s="175"/>
      <c r="D1384" s="184" t="s">
        <v>115</v>
      </c>
      <c r="E1384" s="218"/>
      <c r="F1384" s="87" t="s">
        <v>108</v>
      </c>
      <c r="G1384" s="3" t="s">
        <v>49</v>
      </c>
      <c r="H1384" s="3" t="s">
        <v>415</v>
      </c>
      <c r="I1384" s="5">
        <v>733</v>
      </c>
    </row>
    <row r="1385" spans="1:9" ht="20.100000000000001" customHeight="1" x14ac:dyDescent="0.25">
      <c r="A1385" s="172"/>
      <c r="B1385" s="169"/>
      <c r="C1385" s="175"/>
      <c r="D1385" s="219"/>
      <c r="E1385" s="220"/>
      <c r="F1385" s="87" t="s">
        <v>119</v>
      </c>
      <c r="G1385" s="3" t="s">
        <v>49</v>
      </c>
      <c r="H1385" s="3" t="s">
        <v>415</v>
      </c>
      <c r="I1385" s="5">
        <v>197</v>
      </c>
    </row>
    <row r="1386" spans="1:9" ht="20.100000000000001" customHeight="1" x14ac:dyDescent="0.25">
      <c r="A1386" s="172"/>
      <c r="B1386" s="169"/>
      <c r="C1386" s="175"/>
      <c r="D1386" s="184" t="s">
        <v>113</v>
      </c>
      <c r="E1386" s="218"/>
      <c r="F1386" s="87" t="s">
        <v>108</v>
      </c>
      <c r="G1386" s="3" t="s">
        <v>49</v>
      </c>
      <c r="H1386" s="3" t="s">
        <v>415</v>
      </c>
      <c r="I1386" s="5">
        <v>2940</v>
      </c>
    </row>
    <row r="1387" spans="1:9" ht="20.100000000000001" customHeight="1" x14ac:dyDescent="0.25">
      <c r="A1387" s="172"/>
      <c r="B1387" s="169"/>
      <c r="C1387" s="175"/>
      <c r="D1387" s="219"/>
      <c r="E1387" s="220"/>
      <c r="F1387" s="87" t="s">
        <v>119</v>
      </c>
      <c r="G1387" s="3" t="s">
        <v>49</v>
      </c>
      <c r="H1387" s="3" t="s">
        <v>415</v>
      </c>
      <c r="I1387" s="5">
        <v>936</v>
      </c>
    </row>
    <row r="1388" spans="1:9" ht="20.100000000000001" customHeight="1" x14ac:dyDescent="0.25">
      <c r="A1388" s="172"/>
      <c r="B1388" s="169"/>
      <c r="C1388" s="175"/>
      <c r="D1388" s="168" t="s">
        <v>106</v>
      </c>
      <c r="E1388" s="168" t="s">
        <v>111</v>
      </c>
      <c r="F1388" s="87" t="s">
        <v>108</v>
      </c>
      <c r="G1388" s="3" t="s">
        <v>49</v>
      </c>
      <c r="H1388" s="3" t="s">
        <v>415</v>
      </c>
      <c r="I1388" s="5">
        <v>869</v>
      </c>
    </row>
    <row r="1389" spans="1:9" ht="20.100000000000001" customHeight="1" x14ac:dyDescent="0.25">
      <c r="A1389" s="172"/>
      <c r="B1389" s="169"/>
      <c r="C1389" s="175"/>
      <c r="D1389" s="169"/>
      <c r="E1389" s="217"/>
      <c r="F1389" s="87" t="s">
        <v>119</v>
      </c>
      <c r="G1389" s="3" t="s">
        <v>49</v>
      </c>
      <c r="H1389" s="3" t="s">
        <v>415</v>
      </c>
      <c r="I1389" s="5">
        <v>193</v>
      </c>
    </row>
    <row r="1390" spans="1:9" ht="20.100000000000001" customHeight="1" x14ac:dyDescent="0.25">
      <c r="A1390" s="172"/>
      <c r="B1390" s="169"/>
      <c r="C1390" s="175"/>
      <c r="D1390" s="169"/>
      <c r="E1390" s="223" t="s">
        <v>463</v>
      </c>
      <c r="F1390" s="112" t="s">
        <v>108</v>
      </c>
      <c r="G1390" s="3" t="s">
        <v>49</v>
      </c>
      <c r="H1390" s="3" t="s">
        <v>415</v>
      </c>
      <c r="I1390" s="5">
        <v>1053</v>
      </c>
    </row>
    <row r="1391" spans="1:9" ht="20.100000000000001" customHeight="1" x14ac:dyDescent="0.25">
      <c r="A1391" s="172"/>
      <c r="B1391" s="169"/>
      <c r="C1391" s="175"/>
      <c r="D1391" s="170"/>
      <c r="E1391" s="170"/>
      <c r="F1391" s="112" t="s">
        <v>119</v>
      </c>
      <c r="G1391" s="3" t="s">
        <v>49</v>
      </c>
      <c r="H1391" s="3" t="s">
        <v>415</v>
      </c>
      <c r="I1391" s="5">
        <v>66</v>
      </c>
    </row>
    <row r="1392" spans="1:9" ht="20.100000000000001" customHeight="1" x14ac:dyDescent="0.25">
      <c r="A1392" s="172"/>
      <c r="B1392" s="169"/>
      <c r="C1392" s="175"/>
      <c r="D1392" s="203" t="s">
        <v>464</v>
      </c>
      <c r="E1392" s="204"/>
      <c r="F1392" s="112" t="s">
        <v>108</v>
      </c>
      <c r="G1392" s="3" t="s">
        <v>49</v>
      </c>
      <c r="H1392" s="3" t="s">
        <v>415</v>
      </c>
      <c r="I1392" s="5">
        <v>1144</v>
      </c>
    </row>
    <row r="1393" spans="1:9" ht="20.100000000000001" customHeight="1" x14ac:dyDescent="0.25">
      <c r="A1393" s="172"/>
      <c r="B1393" s="169"/>
      <c r="C1393" s="175"/>
      <c r="D1393" s="205"/>
      <c r="E1393" s="206"/>
      <c r="F1393" s="113" t="s">
        <v>26</v>
      </c>
      <c r="G1393" s="3" t="s">
        <v>49</v>
      </c>
      <c r="H1393" s="3" t="s">
        <v>415</v>
      </c>
      <c r="I1393" s="5">
        <v>474</v>
      </c>
    </row>
    <row r="1394" spans="1:9" ht="20.100000000000001" customHeight="1" x14ac:dyDescent="0.25">
      <c r="A1394" s="172"/>
      <c r="B1394" s="169"/>
      <c r="C1394" s="175"/>
      <c r="D1394" s="203" t="s">
        <v>465</v>
      </c>
      <c r="E1394" s="204"/>
      <c r="F1394" s="112" t="s">
        <v>108</v>
      </c>
      <c r="G1394" s="3" t="s">
        <v>49</v>
      </c>
      <c r="H1394" s="3" t="s">
        <v>415</v>
      </c>
      <c r="I1394" s="5">
        <v>2707</v>
      </c>
    </row>
    <row r="1395" spans="1:9" ht="20.100000000000001" customHeight="1" x14ac:dyDescent="0.25">
      <c r="A1395" s="172"/>
      <c r="B1395" s="169"/>
      <c r="C1395" s="175"/>
      <c r="D1395" s="205"/>
      <c r="E1395" s="206"/>
      <c r="F1395" s="113" t="s">
        <v>26</v>
      </c>
      <c r="G1395" s="3" t="s">
        <v>49</v>
      </c>
      <c r="H1395" s="3" t="s">
        <v>415</v>
      </c>
      <c r="I1395" s="5">
        <v>680</v>
      </c>
    </row>
    <row r="1396" spans="1:9" ht="20.100000000000001" customHeight="1" x14ac:dyDescent="0.25">
      <c r="A1396" s="172"/>
      <c r="B1396" s="169"/>
      <c r="C1396" s="175"/>
      <c r="D1396" s="207"/>
      <c r="E1396" s="208"/>
      <c r="F1396" s="123" t="s">
        <v>466</v>
      </c>
      <c r="G1396" s="3" t="s">
        <v>49</v>
      </c>
      <c r="H1396" s="3" t="s">
        <v>415</v>
      </c>
      <c r="I1396" s="5">
        <v>51</v>
      </c>
    </row>
    <row r="1397" spans="1:9" ht="20.100000000000001" customHeight="1" x14ac:dyDescent="0.25">
      <c r="A1397" s="172"/>
      <c r="B1397" s="169"/>
      <c r="C1397" s="175"/>
      <c r="D1397" s="203" t="s">
        <v>467</v>
      </c>
      <c r="E1397" s="218"/>
      <c r="F1397" s="87" t="s">
        <v>108</v>
      </c>
      <c r="G1397" s="3" t="s">
        <v>49</v>
      </c>
      <c r="H1397" s="3" t="s">
        <v>415</v>
      </c>
      <c r="I1397" s="5">
        <v>1368</v>
      </c>
    </row>
    <row r="1398" spans="1:9" ht="20.100000000000001" customHeight="1" x14ac:dyDescent="0.25">
      <c r="A1398" s="172"/>
      <c r="B1398" s="169"/>
      <c r="C1398" s="175"/>
      <c r="D1398" s="219"/>
      <c r="E1398" s="220"/>
      <c r="F1398" s="87" t="s">
        <v>119</v>
      </c>
      <c r="G1398" s="3" t="s">
        <v>49</v>
      </c>
      <c r="H1398" s="3" t="s">
        <v>415</v>
      </c>
      <c r="I1398" s="5">
        <v>239</v>
      </c>
    </row>
    <row r="1399" spans="1:9" ht="20.100000000000001" customHeight="1" x14ac:dyDescent="0.25">
      <c r="A1399" s="172"/>
      <c r="B1399" s="169"/>
      <c r="C1399" s="175"/>
      <c r="D1399" s="184" t="s">
        <v>112</v>
      </c>
      <c r="E1399" s="218"/>
      <c r="F1399" s="87" t="s">
        <v>108</v>
      </c>
      <c r="G1399" s="3" t="s">
        <v>49</v>
      </c>
      <c r="H1399" s="3" t="s">
        <v>415</v>
      </c>
      <c r="I1399" s="5">
        <v>45</v>
      </c>
    </row>
    <row r="1400" spans="1:9" ht="20.100000000000001" customHeight="1" x14ac:dyDescent="0.25">
      <c r="A1400" s="172"/>
      <c r="B1400" s="169"/>
      <c r="C1400" s="175"/>
      <c r="D1400" s="219"/>
      <c r="E1400" s="220"/>
      <c r="F1400" s="87" t="s">
        <v>119</v>
      </c>
      <c r="G1400" s="3" t="s">
        <v>49</v>
      </c>
      <c r="H1400" s="3" t="s">
        <v>415</v>
      </c>
      <c r="I1400" s="5">
        <v>7</v>
      </c>
    </row>
    <row r="1401" spans="1:9" ht="20.100000000000001" customHeight="1" x14ac:dyDescent="0.25">
      <c r="A1401" s="172"/>
      <c r="B1401" s="169"/>
      <c r="C1401" s="175"/>
      <c r="D1401" s="203" t="s">
        <v>468</v>
      </c>
      <c r="E1401" s="218"/>
      <c r="F1401" s="87" t="s">
        <v>108</v>
      </c>
      <c r="G1401" s="3" t="s">
        <v>49</v>
      </c>
      <c r="H1401" s="3" t="s">
        <v>415</v>
      </c>
      <c r="I1401" s="5">
        <v>1310</v>
      </c>
    </row>
    <row r="1402" spans="1:9" ht="20.100000000000001" customHeight="1" x14ac:dyDescent="0.25">
      <c r="A1402" s="173"/>
      <c r="B1402" s="169"/>
      <c r="C1402" s="175"/>
      <c r="D1402" s="225"/>
      <c r="E1402" s="226"/>
      <c r="F1402" s="87" t="s">
        <v>119</v>
      </c>
      <c r="G1402" s="3" t="s">
        <v>49</v>
      </c>
      <c r="H1402" s="3" t="s">
        <v>415</v>
      </c>
      <c r="I1402" s="5">
        <v>144</v>
      </c>
    </row>
    <row r="1403" spans="1:9" ht="20.100000000000001" customHeight="1" x14ac:dyDescent="0.25">
      <c r="A1403" s="171" t="s">
        <v>16</v>
      </c>
      <c r="B1403" s="169"/>
      <c r="C1403" s="176"/>
      <c r="D1403" s="163" t="s">
        <v>107</v>
      </c>
      <c r="E1403" s="189"/>
      <c r="F1403" s="190"/>
      <c r="G1403" s="3" t="s">
        <v>49</v>
      </c>
      <c r="H1403" s="3" t="s">
        <v>415</v>
      </c>
      <c r="I1403" s="5">
        <v>34</v>
      </c>
    </row>
    <row r="1404" spans="1:9" ht="20.100000000000001" customHeight="1" x14ac:dyDescent="0.25">
      <c r="A1404" s="172"/>
      <c r="B1404" s="170"/>
      <c r="C1404" s="188" t="s">
        <v>118</v>
      </c>
      <c r="D1404" s="164"/>
      <c r="E1404" s="164"/>
      <c r="F1404" s="165"/>
      <c r="G1404" s="3" t="s">
        <v>49</v>
      </c>
      <c r="H1404" s="3" t="s">
        <v>415</v>
      </c>
      <c r="I1404" s="5">
        <v>68</v>
      </c>
    </row>
    <row r="1405" spans="1:9" ht="20.100000000000001" customHeight="1" x14ac:dyDescent="0.25">
      <c r="A1405" s="172"/>
      <c r="B1405" s="168" t="s">
        <v>69</v>
      </c>
      <c r="C1405" s="174" t="s">
        <v>105</v>
      </c>
      <c r="D1405" s="163" t="s">
        <v>33</v>
      </c>
      <c r="E1405" s="189"/>
      <c r="F1405" s="190"/>
      <c r="G1405" s="3" t="s">
        <v>49</v>
      </c>
      <c r="H1405" s="3" t="s">
        <v>415</v>
      </c>
      <c r="I1405" s="5">
        <v>65390</v>
      </c>
    </row>
    <row r="1406" spans="1:9" ht="20.100000000000001" customHeight="1" x14ac:dyDescent="0.25">
      <c r="A1406" s="172"/>
      <c r="B1406" s="169"/>
      <c r="C1406" s="175"/>
      <c r="D1406" s="184" t="s">
        <v>116</v>
      </c>
      <c r="E1406" s="218"/>
      <c r="F1406" s="87" t="s">
        <v>108</v>
      </c>
      <c r="G1406" s="3" t="s">
        <v>49</v>
      </c>
      <c r="H1406" s="3" t="s">
        <v>415</v>
      </c>
      <c r="I1406" s="5">
        <v>244</v>
      </c>
    </row>
    <row r="1407" spans="1:9" ht="20.100000000000001" customHeight="1" x14ac:dyDescent="0.25">
      <c r="A1407" s="172"/>
      <c r="B1407" s="169"/>
      <c r="C1407" s="175"/>
      <c r="D1407" s="219"/>
      <c r="E1407" s="220"/>
      <c r="F1407" s="87" t="s">
        <v>119</v>
      </c>
      <c r="G1407" s="3" t="s">
        <v>49</v>
      </c>
      <c r="H1407" s="3" t="s">
        <v>415</v>
      </c>
      <c r="I1407" s="5">
        <v>161</v>
      </c>
    </row>
    <row r="1408" spans="1:9" ht="20.100000000000001" customHeight="1" x14ac:dyDescent="0.25">
      <c r="A1408" s="172"/>
      <c r="B1408" s="169"/>
      <c r="C1408" s="175"/>
      <c r="D1408" s="184" t="s">
        <v>115</v>
      </c>
      <c r="E1408" s="218"/>
      <c r="F1408" s="87" t="s">
        <v>108</v>
      </c>
      <c r="G1408" s="3" t="s">
        <v>49</v>
      </c>
      <c r="H1408" s="3" t="s">
        <v>415</v>
      </c>
      <c r="I1408" s="5">
        <v>2911</v>
      </c>
    </row>
    <row r="1409" spans="1:9" ht="20.100000000000001" customHeight="1" x14ac:dyDescent="0.25">
      <c r="A1409" s="172"/>
      <c r="B1409" s="169"/>
      <c r="C1409" s="175"/>
      <c r="D1409" s="219"/>
      <c r="E1409" s="220"/>
      <c r="F1409" s="87" t="s">
        <v>119</v>
      </c>
      <c r="G1409" s="3" t="s">
        <v>49</v>
      </c>
      <c r="H1409" s="3" t="s">
        <v>415</v>
      </c>
      <c r="I1409" s="5">
        <v>897</v>
      </c>
    </row>
    <row r="1410" spans="1:9" ht="20.100000000000001" customHeight="1" x14ac:dyDescent="0.25">
      <c r="A1410" s="172"/>
      <c r="B1410" s="169"/>
      <c r="C1410" s="175"/>
      <c r="D1410" s="184" t="s">
        <v>113</v>
      </c>
      <c r="E1410" s="218"/>
      <c r="F1410" s="87" t="s">
        <v>108</v>
      </c>
      <c r="G1410" s="3" t="s">
        <v>49</v>
      </c>
      <c r="H1410" s="3" t="s">
        <v>415</v>
      </c>
      <c r="I1410" s="5">
        <v>12819</v>
      </c>
    </row>
    <row r="1411" spans="1:9" ht="20.100000000000001" customHeight="1" x14ac:dyDescent="0.25">
      <c r="A1411" s="172"/>
      <c r="B1411" s="169"/>
      <c r="C1411" s="175"/>
      <c r="D1411" s="219"/>
      <c r="E1411" s="220"/>
      <c r="F1411" s="87" t="s">
        <v>119</v>
      </c>
      <c r="G1411" s="3" t="s">
        <v>49</v>
      </c>
      <c r="H1411" s="3" t="s">
        <v>415</v>
      </c>
      <c r="I1411" s="5">
        <v>4369</v>
      </c>
    </row>
    <row r="1412" spans="1:9" ht="20.100000000000001" customHeight="1" x14ac:dyDescent="0.25">
      <c r="A1412" s="172"/>
      <c r="B1412" s="169"/>
      <c r="C1412" s="175"/>
      <c r="D1412" s="168" t="s">
        <v>106</v>
      </c>
      <c r="E1412" s="168" t="s">
        <v>111</v>
      </c>
      <c r="F1412" s="112" t="s">
        <v>108</v>
      </c>
      <c r="G1412" s="3" t="s">
        <v>49</v>
      </c>
      <c r="H1412" s="3" t="s">
        <v>415</v>
      </c>
      <c r="I1412" s="5">
        <v>4202</v>
      </c>
    </row>
    <row r="1413" spans="1:9" ht="20.100000000000001" customHeight="1" x14ac:dyDescent="0.25">
      <c r="A1413" s="172"/>
      <c r="B1413" s="169"/>
      <c r="C1413" s="175"/>
      <c r="D1413" s="169"/>
      <c r="E1413" s="217"/>
      <c r="F1413" s="112" t="s">
        <v>119</v>
      </c>
      <c r="G1413" s="3" t="s">
        <v>49</v>
      </c>
      <c r="H1413" s="3" t="s">
        <v>415</v>
      </c>
      <c r="I1413" s="5">
        <v>695</v>
      </c>
    </row>
    <row r="1414" spans="1:9" ht="20.100000000000001" customHeight="1" x14ac:dyDescent="0.25">
      <c r="A1414" s="172"/>
      <c r="B1414" s="169"/>
      <c r="C1414" s="175"/>
      <c r="D1414" s="169"/>
      <c r="E1414" s="223" t="s">
        <v>463</v>
      </c>
      <c r="F1414" s="112" t="s">
        <v>108</v>
      </c>
      <c r="G1414" s="3" t="s">
        <v>49</v>
      </c>
      <c r="H1414" s="3" t="s">
        <v>415</v>
      </c>
      <c r="I1414" s="5">
        <v>3214</v>
      </c>
    </row>
    <row r="1415" spans="1:9" ht="20.100000000000001" customHeight="1" x14ac:dyDescent="0.25">
      <c r="A1415" s="172"/>
      <c r="B1415" s="169"/>
      <c r="C1415" s="175"/>
      <c r="D1415" s="170"/>
      <c r="E1415" s="170"/>
      <c r="F1415" s="112" t="s">
        <v>119</v>
      </c>
      <c r="G1415" s="3" t="s">
        <v>49</v>
      </c>
      <c r="H1415" s="3" t="s">
        <v>415</v>
      </c>
      <c r="I1415" s="5">
        <v>189</v>
      </c>
    </row>
    <row r="1416" spans="1:9" ht="20.100000000000001" customHeight="1" x14ac:dyDescent="0.25">
      <c r="A1416" s="172"/>
      <c r="B1416" s="169"/>
      <c r="C1416" s="175"/>
      <c r="D1416" s="203" t="s">
        <v>464</v>
      </c>
      <c r="E1416" s="204"/>
      <c r="F1416" s="112" t="s">
        <v>108</v>
      </c>
      <c r="G1416" s="3" t="s">
        <v>49</v>
      </c>
      <c r="H1416" s="3" t="s">
        <v>415</v>
      </c>
      <c r="I1416" s="5">
        <v>3673</v>
      </c>
    </row>
    <row r="1417" spans="1:9" ht="20.100000000000001" customHeight="1" x14ac:dyDescent="0.25">
      <c r="A1417" s="172"/>
      <c r="B1417" s="169"/>
      <c r="C1417" s="175"/>
      <c r="D1417" s="205"/>
      <c r="E1417" s="206"/>
      <c r="F1417" s="113" t="s">
        <v>26</v>
      </c>
      <c r="G1417" s="3" t="s">
        <v>49</v>
      </c>
      <c r="H1417" s="3" t="s">
        <v>415</v>
      </c>
      <c r="I1417" s="5">
        <v>1448</v>
      </c>
    </row>
    <row r="1418" spans="1:9" ht="20.100000000000001" customHeight="1" x14ac:dyDescent="0.25">
      <c r="A1418" s="172"/>
      <c r="B1418" s="169"/>
      <c r="C1418" s="175"/>
      <c r="D1418" s="203" t="s">
        <v>465</v>
      </c>
      <c r="E1418" s="204"/>
      <c r="F1418" s="112" t="s">
        <v>108</v>
      </c>
      <c r="G1418" s="3" t="s">
        <v>49</v>
      </c>
      <c r="H1418" s="3" t="s">
        <v>415</v>
      </c>
      <c r="I1418" s="5">
        <v>12656</v>
      </c>
    </row>
    <row r="1419" spans="1:9" ht="20.100000000000001" customHeight="1" x14ac:dyDescent="0.25">
      <c r="A1419" s="172"/>
      <c r="B1419" s="169"/>
      <c r="C1419" s="175"/>
      <c r="D1419" s="205"/>
      <c r="E1419" s="206"/>
      <c r="F1419" s="113" t="s">
        <v>26</v>
      </c>
      <c r="G1419" s="3" t="s">
        <v>49</v>
      </c>
      <c r="H1419" s="3" t="s">
        <v>415</v>
      </c>
      <c r="I1419" s="5">
        <v>3083</v>
      </c>
    </row>
    <row r="1420" spans="1:9" ht="20.100000000000001" customHeight="1" x14ac:dyDescent="0.25">
      <c r="A1420" s="172"/>
      <c r="B1420" s="169"/>
      <c r="C1420" s="175"/>
      <c r="D1420" s="207"/>
      <c r="E1420" s="208"/>
      <c r="F1420" s="123" t="s">
        <v>466</v>
      </c>
      <c r="G1420" s="3" t="s">
        <v>49</v>
      </c>
      <c r="H1420" s="3" t="s">
        <v>415</v>
      </c>
      <c r="I1420" s="5">
        <v>203</v>
      </c>
    </row>
    <row r="1421" spans="1:9" ht="20.100000000000001" customHeight="1" x14ac:dyDescent="0.25">
      <c r="A1421" s="172"/>
      <c r="B1421" s="169"/>
      <c r="C1421" s="175"/>
      <c r="D1421" s="203" t="s">
        <v>467</v>
      </c>
      <c r="E1421" s="218"/>
      <c r="F1421" s="87" t="s">
        <v>108</v>
      </c>
      <c r="G1421" s="3" t="s">
        <v>49</v>
      </c>
      <c r="H1421" s="3" t="s">
        <v>415</v>
      </c>
      <c r="I1421" s="5">
        <v>6594</v>
      </c>
    </row>
    <row r="1422" spans="1:9" ht="20.100000000000001" customHeight="1" x14ac:dyDescent="0.25">
      <c r="A1422" s="172"/>
      <c r="B1422" s="169"/>
      <c r="C1422" s="175"/>
      <c r="D1422" s="219"/>
      <c r="E1422" s="220"/>
      <c r="F1422" s="87" t="s">
        <v>119</v>
      </c>
      <c r="G1422" s="3" t="s">
        <v>49</v>
      </c>
      <c r="H1422" s="3" t="s">
        <v>415</v>
      </c>
      <c r="I1422" s="5">
        <v>887</v>
      </c>
    </row>
    <row r="1423" spans="1:9" ht="20.100000000000001" customHeight="1" x14ac:dyDescent="0.25">
      <c r="A1423" s="172"/>
      <c r="B1423" s="169"/>
      <c r="C1423" s="175"/>
      <c r="D1423" s="184" t="s">
        <v>112</v>
      </c>
      <c r="E1423" s="218"/>
      <c r="F1423" s="87" t="s">
        <v>108</v>
      </c>
      <c r="G1423" s="3" t="s">
        <v>49</v>
      </c>
      <c r="H1423" s="3" t="s">
        <v>415</v>
      </c>
      <c r="I1423" s="5">
        <v>108</v>
      </c>
    </row>
    <row r="1424" spans="1:9" ht="20.100000000000001" customHeight="1" x14ac:dyDescent="0.25">
      <c r="A1424" s="172"/>
      <c r="B1424" s="169"/>
      <c r="C1424" s="175"/>
      <c r="D1424" s="219"/>
      <c r="E1424" s="220"/>
      <c r="F1424" s="87" t="s">
        <v>119</v>
      </c>
      <c r="G1424" s="3" t="s">
        <v>49</v>
      </c>
      <c r="H1424" s="3" t="s">
        <v>415</v>
      </c>
      <c r="I1424" s="5">
        <v>26</v>
      </c>
    </row>
    <row r="1425" spans="1:9" ht="20.100000000000001" customHeight="1" x14ac:dyDescent="0.25">
      <c r="A1425" s="172"/>
      <c r="B1425" s="169"/>
      <c r="C1425" s="175"/>
      <c r="D1425" s="203" t="s">
        <v>468</v>
      </c>
      <c r="E1425" s="218"/>
      <c r="F1425" s="87" t="s">
        <v>108</v>
      </c>
      <c r="G1425" s="3" t="s">
        <v>49</v>
      </c>
      <c r="H1425" s="3" t="s">
        <v>415</v>
      </c>
      <c r="I1425" s="5">
        <v>6308</v>
      </c>
    </row>
    <row r="1426" spans="1:9" ht="20.100000000000001" customHeight="1" x14ac:dyDescent="0.25">
      <c r="A1426" s="172"/>
      <c r="B1426" s="169"/>
      <c r="C1426" s="175"/>
      <c r="D1426" s="219"/>
      <c r="E1426" s="220"/>
      <c r="F1426" s="87" t="s">
        <v>119</v>
      </c>
      <c r="G1426" s="3" t="s">
        <v>49</v>
      </c>
      <c r="H1426" s="3" t="s">
        <v>415</v>
      </c>
      <c r="I1426" s="5">
        <v>594</v>
      </c>
    </row>
    <row r="1427" spans="1:9" ht="20.100000000000001" customHeight="1" x14ac:dyDescent="0.25">
      <c r="A1427" s="172"/>
      <c r="B1427" s="169"/>
      <c r="C1427" s="176"/>
      <c r="D1427" s="163" t="s">
        <v>107</v>
      </c>
      <c r="E1427" s="189"/>
      <c r="F1427" s="190"/>
      <c r="G1427" s="3" t="s">
        <v>49</v>
      </c>
      <c r="H1427" s="3" t="s">
        <v>415</v>
      </c>
      <c r="I1427" s="5">
        <v>109</v>
      </c>
    </row>
    <row r="1428" spans="1:9" ht="20.100000000000001" customHeight="1" x14ac:dyDescent="0.25">
      <c r="A1428" s="172"/>
      <c r="B1428" s="170"/>
      <c r="C1428" s="188" t="s">
        <v>118</v>
      </c>
      <c r="D1428" s="164"/>
      <c r="E1428" s="164"/>
      <c r="F1428" s="165"/>
      <c r="G1428" s="3" t="s">
        <v>49</v>
      </c>
      <c r="H1428" s="3" t="s">
        <v>415</v>
      </c>
      <c r="I1428" s="5">
        <v>529</v>
      </c>
    </row>
    <row r="1429" spans="1:9" ht="20.100000000000001" customHeight="1" x14ac:dyDescent="0.25">
      <c r="A1429" s="172"/>
      <c r="B1429" s="168" t="s">
        <v>100</v>
      </c>
      <c r="C1429" s="174" t="s">
        <v>105</v>
      </c>
      <c r="D1429" s="163" t="s">
        <v>33</v>
      </c>
      <c r="E1429" s="189"/>
      <c r="F1429" s="190"/>
      <c r="G1429" s="3" t="s">
        <v>49</v>
      </c>
      <c r="H1429" s="3" t="s">
        <v>415</v>
      </c>
      <c r="I1429" s="5">
        <v>105116</v>
      </c>
    </row>
    <row r="1430" spans="1:9" ht="20.100000000000001" customHeight="1" x14ac:dyDescent="0.25">
      <c r="A1430" s="172"/>
      <c r="B1430" s="169"/>
      <c r="C1430" s="175"/>
      <c r="D1430" s="184" t="s">
        <v>116</v>
      </c>
      <c r="E1430" s="218"/>
      <c r="F1430" s="87" t="s">
        <v>108</v>
      </c>
      <c r="G1430" s="3" t="s">
        <v>49</v>
      </c>
      <c r="H1430" s="3" t="s">
        <v>415</v>
      </c>
      <c r="I1430" s="5">
        <v>1014</v>
      </c>
    </row>
    <row r="1431" spans="1:9" ht="20.100000000000001" customHeight="1" x14ac:dyDescent="0.25">
      <c r="A1431" s="172"/>
      <c r="B1431" s="169"/>
      <c r="C1431" s="175"/>
      <c r="D1431" s="219"/>
      <c r="E1431" s="220"/>
      <c r="F1431" s="87" t="s">
        <v>119</v>
      </c>
      <c r="G1431" s="3" t="s">
        <v>49</v>
      </c>
      <c r="H1431" s="3" t="s">
        <v>415</v>
      </c>
      <c r="I1431" s="5">
        <v>366</v>
      </c>
    </row>
    <row r="1432" spans="1:9" ht="20.100000000000001" customHeight="1" x14ac:dyDescent="0.25">
      <c r="A1432" s="172"/>
      <c r="B1432" s="169"/>
      <c r="C1432" s="175"/>
      <c r="D1432" s="184" t="s">
        <v>115</v>
      </c>
      <c r="E1432" s="218"/>
      <c r="F1432" s="87" t="s">
        <v>108</v>
      </c>
      <c r="G1432" s="3" t="s">
        <v>49</v>
      </c>
      <c r="H1432" s="3" t="s">
        <v>415</v>
      </c>
      <c r="I1432" s="5">
        <v>6864</v>
      </c>
    </row>
    <row r="1433" spans="1:9" ht="20.100000000000001" customHeight="1" x14ac:dyDescent="0.25">
      <c r="A1433" s="172"/>
      <c r="B1433" s="169"/>
      <c r="C1433" s="175"/>
      <c r="D1433" s="219"/>
      <c r="E1433" s="220"/>
      <c r="F1433" s="87" t="s">
        <v>119</v>
      </c>
      <c r="G1433" s="3" t="s">
        <v>49</v>
      </c>
      <c r="H1433" s="3" t="s">
        <v>415</v>
      </c>
      <c r="I1433" s="5">
        <v>1960</v>
      </c>
    </row>
    <row r="1434" spans="1:9" ht="20.100000000000001" customHeight="1" x14ac:dyDescent="0.25">
      <c r="A1434" s="172"/>
      <c r="B1434" s="169"/>
      <c r="C1434" s="175"/>
      <c r="D1434" s="184" t="s">
        <v>113</v>
      </c>
      <c r="E1434" s="218"/>
      <c r="F1434" s="87" t="s">
        <v>108</v>
      </c>
      <c r="G1434" s="3" t="s">
        <v>49</v>
      </c>
      <c r="H1434" s="3" t="s">
        <v>415</v>
      </c>
      <c r="I1434" s="5">
        <v>24673</v>
      </c>
    </row>
    <row r="1435" spans="1:9" ht="20.100000000000001" customHeight="1" x14ac:dyDescent="0.25">
      <c r="A1435" s="172"/>
      <c r="B1435" s="169"/>
      <c r="C1435" s="175"/>
      <c r="D1435" s="219"/>
      <c r="E1435" s="220"/>
      <c r="F1435" s="87" t="s">
        <v>119</v>
      </c>
      <c r="G1435" s="3" t="s">
        <v>49</v>
      </c>
      <c r="H1435" s="3" t="s">
        <v>415</v>
      </c>
      <c r="I1435" s="5">
        <v>7850</v>
      </c>
    </row>
    <row r="1436" spans="1:9" ht="20.100000000000001" customHeight="1" x14ac:dyDescent="0.25">
      <c r="A1436" s="172"/>
      <c r="B1436" s="169"/>
      <c r="C1436" s="175"/>
      <c r="D1436" s="168" t="s">
        <v>106</v>
      </c>
      <c r="E1436" s="168" t="s">
        <v>111</v>
      </c>
      <c r="F1436" s="87" t="s">
        <v>108</v>
      </c>
      <c r="G1436" s="3" t="s">
        <v>49</v>
      </c>
      <c r="H1436" s="3" t="s">
        <v>415</v>
      </c>
      <c r="I1436" s="5">
        <v>8235</v>
      </c>
    </row>
    <row r="1437" spans="1:9" ht="20.100000000000001" customHeight="1" x14ac:dyDescent="0.25">
      <c r="A1437" s="173"/>
      <c r="B1437" s="169"/>
      <c r="C1437" s="175"/>
      <c r="D1437" s="169"/>
      <c r="E1437" s="217"/>
      <c r="F1437" s="87" t="s">
        <v>119</v>
      </c>
      <c r="G1437" s="3" t="s">
        <v>49</v>
      </c>
      <c r="H1437" s="3" t="s">
        <v>415</v>
      </c>
      <c r="I1437" s="5">
        <v>1413</v>
      </c>
    </row>
    <row r="1438" spans="1:9" ht="20.100000000000001" customHeight="1" x14ac:dyDescent="0.25">
      <c r="A1438" s="171" t="s">
        <v>16</v>
      </c>
      <c r="B1438" s="169"/>
      <c r="C1438" s="175"/>
      <c r="D1438" s="169"/>
      <c r="E1438" s="223" t="s">
        <v>463</v>
      </c>
      <c r="F1438" s="112" t="s">
        <v>108</v>
      </c>
      <c r="G1438" s="3" t="s">
        <v>49</v>
      </c>
      <c r="H1438" s="3" t="s">
        <v>415</v>
      </c>
      <c r="I1438" s="5">
        <v>5416</v>
      </c>
    </row>
    <row r="1439" spans="1:9" ht="20.100000000000001" customHeight="1" x14ac:dyDescent="0.25">
      <c r="A1439" s="172"/>
      <c r="B1439" s="169"/>
      <c r="C1439" s="175"/>
      <c r="D1439" s="170"/>
      <c r="E1439" s="170"/>
      <c r="F1439" s="112" t="s">
        <v>119</v>
      </c>
      <c r="G1439" s="3" t="s">
        <v>49</v>
      </c>
      <c r="H1439" s="3" t="s">
        <v>415</v>
      </c>
      <c r="I1439" s="5">
        <v>239</v>
      </c>
    </row>
    <row r="1440" spans="1:9" ht="20.100000000000001" customHeight="1" x14ac:dyDescent="0.25">
      <c r="A1440" s="172"/>
      <c r="B1440" s="169"/>
      <c r="C1440" s="175"/>
      <c r="D1440" s="203" t="s">
        <v>464</v>
      </c>
      <c r="E1440" s="204"/>
      <c r="F1440" s="112" t="s">
        <v>108</v>
      </c>
      <c r="G1440" s="3" t="s">
        <v>49</v>
      </c>
      <c r="H1440" s="3" t="s">
        <v>415</v>
      </c>
      <c r="I1440" s="5">
        <v>6001</v>
      </c>
    </row>
    <row r="1441" spans="1:9" ht="20.100000000000001" customHeight="1" x14ac:dyDescent="0.25">
      <c r="A1441" s="172"/>
      <c r="B1441" s="169"/>
      <c r="C1441" s="175"/>
      <c r="D1441" s="205"/>
      <c r="E1441" s="206"/>
      <c r="F1441" s="113" t="s">
        <v>26</v>
      </c>
      <c r="G1441" s="3" t="s">
        <v>49</v>
      </c>
      <c r="H1441" s="3" t="s">
        <v>415</v>
      </c>
      <c r="I1441" s="5">
        <v>2824</v>
      </c>
    </row>
    <row r="1442" spans="1:9" ht="20.100000000000001" customHeight="1" x14ac:dyDescent="0.25">
      <c r="A1442" s="172"/>
      <c r="B1442" s="169"/>
      <c r="C1442" s="175"/>
      <c r="D1442" s="203" t="s">
        <v>465</v>
      </c>
      <c r="E1442" s="204"/>
      <c r="F1442" s="112" t="s">
        <v>108</v>
      </c>
      <c r="G1442" s="3" t="s">
        <v>49</v>
      </c>
      <c r="H1442" s="3" t="s">
        <v>415</v>
      </c>
      <c r="I1442" s="5">
        <v>17566</v>
      </c>
    </row>
    <row r="1443" spans="1:9" ht="20.100000000000001" customHeight="1" x14ac:dyDescent="0.25">
      <c r="A1443" s="172"/>
      <c r="B1443" s="169"/>
      <c r="C1443" s="175"/>
      <c r="D1443" s="205"/>
      <c r="E1443" s="206"/>
      <c r="F1443" s="113" t="s">
        <v>26</v>
      </c>
      <c r="G1443" s="3" t="s">
        <v>49</v>
      </c>
      <c r="H1443" s="3" t="s">
        <v>415</v>
      </c>
      <c r="I1443" s="5">
        <v>4294</v>
      </c>
    </row>
    <row r="1444" spans="1:9" ht="20.100000000000001" customHeight="1" x14ac:dyDescent="0.25">
      <c r="A1444" s="172"/>
      <c r="B1444" s="169"/>
      <c r="C1444" s="175"/>
      <c r="D1444" s="207"/>
      <c r="E1444" s="208"/>
      <c r="F1444" s="123" t="s">
        <v>466</v>
      </c>
      <c r="G1444" s="3" t="s">
        <v>49</v>
      </c>
      <c r="H1444" s="3" t="s">
        <v>415</v>
      </c>
      <c r="I1444" s="5">
        <v>409</v>
      </c>
    </row>
    <row r="1445" spans="1:9" ht="20.100000000000001" customHeight="1" x14ac:dyDescent="0.25">
      <c r="A1445" s="172"/>
      <c r="B1445" s="169"/>
      <c r="C1445" s="175"/>
      <c r="D1445" s="203" t="s">
        <v>467</v>
      </c>
      <c r="E1445" s="218"/>
      <c r="F1445" s="87" t="s">
        <v>108</v>
      </c>
      <c r="G1445" s="3" t="s">
        <v>49</v>
      </c>
      <c r="H1445" s="3" t="s">
        <v>415</v>
      </c>
      <c r="I1445" s="5">
        <v>7420</v>
      </c>
    </row>
    <row r="1446" spans="1:9" ht="20.100000000000001" customHeight="1" x14ac:dyDescent="0.25">
      <c r="A1446" s="172"/>
      <c r="B1446" s="169"/>
      <c r="C1446" s="175"/>
      <c r="D1446" s="219"/>
      <c r="E1446" s="220"/>
      <c r="F1446" s="87" t="s">
        <v>119</v>
      </c>
      <c r="G1446" s="3" t="s">
        <v>49</v>
      </c>
      <c r="H1446" s="3" t="s">
        <v>415</v>
      </c>
      <c r="I1446" s="5">
        <v>1282</v>
      </c>
    </row>
    <row r="1447" spans="1:9" ht="20.100000000000001" customHeight="1" x14ac:dyDescent="0.25">
      <c r="A1447" s="172"/>
      <c r="B1447" s="169"/>
      <c r="C1447" s="175"/>
      <c r="D1447" s="184" t="s">
        <v>112</v>
      </c>
      <c r="E1447" s="218"/>
      <c r="F1447" s="87" t="s">
        <v>108</v>
      </c>
      <c r="G1447" s="3" t="s">
        <v>49</v>
      </c>
      <c r="H1447" s="3" t="s">
        <v>415</v>
      </c>
      <c r="I1447" s="5">
        <v>184</v>
      </c>
    </row>
    <row r="1448" spans="1:9" ht="20.100000000000001" customHeight="1" x14ac:dyDescent="0.25">
      <c r="A1448" s="172"/>
      <c r="B1448" s="169"/>
      <c r="C1448" s="175"/>
      <c r="D1448" s="219"/>
      <c r="E1448" s="220"/>
      <c r="F1448" s="87" t="s">
        <v>119</v>
      </c>
      <c r="G1448" s="3" t="s">
        <v>49</v>
      </c>
      <c r="H1448" s="3" t="s">
        <v>415</v>
      </c>
      <c r="I1448" s="5">
        <v>30</v>
      </c>
    </row>
    <row r="1449" spans="1:9" ht="20.100000000000001" customHeight="1" x14ac:dyDescent="0.25">
      <c r="A1449" s="172"/>
      <c r="B1449" s="169"/>
      <c r="C1449" s="175"/>
      <c r="D1449" s="203" t="s">
        <v>468</v>
      </c>
      <c r="E1449" s="218"/>
      <c r="F1449" s="87" t="s">
        <v>108</v>
      </c>
      <c r="G1449" s="3" t="s">
        <v>49</v>
      </c>
      <c r="H1449" s="3" t="s">
        <v>415</v>
      </c>
      <c r="I1449" s="5">
        <v>6322</v>
      </c>
    </row>
    <row r="1450" spans="1:9" ht="20.100000000000001" customHeight="1" x14ac:dyDescent="0.25">
      <c r="A1450" s="172"/>
      <c r="B1450" s="169"/>
      <c r="C1450" s="175"/>
      <c r="D1450" s="219"/>
      <c r="E1450" s="220"/>
      <c r="F1450" s="87" t="s">
        <v>119</v>
      </c>
      <c r="G1450" s="3" t="s">
        <v>49</v>
      </c>
      <c r="H1450" s="3" t="s">
        <v>415</v>
      </c>
      <c r="I1450" s="5">
        <v>559</v>
      </c>
    </row>
    <row r="1451" spans="1:9" ht="20.100000000000001" customHeight="1" x14ac:dyDescent="0.25">
      <c r="A1451" s="172"/>
      <c r="B1451" s="169"/>
      <c r="C1451" s="176"/>
      <c r="D1451" s="163" t="s">
        <v>107</v>
      </c>
      <c r="E1451" s="189"/>
      <c r="F1451" s="190"/>
      <c r="G1451" s="3" t="s">
        <v>49</v>
      </c>
      <c r="H1451" s="3" t="s">
        <v>415</v>
      </c>
      <c r="I1451" s="5">
        <v>195</v>
      </c>
    </row>
    <row r="1452" spans="1:9" ht="20.100000000000001" customHeight="1" x14ac:dyDescent="0.25">
      <c r="A1452" s="172"/>
      <c r="B1452" s="170"/>
      <c r="C1452" s="188" t="s">
        <v>118</v>
      </c>
      <c r="D1452" s="189"/>
      <c r="E1452" s="189"/>
      <c r="F1452" s="190"/>
      <c r="G1452" s="3" t="s">
        <v>49</v>
      </c>
      <c r="H1452" s="3" t="s">
        <v>415</v>
      </c>
      <c r="I1452" s="5">
        <v>497</v>
      </c>
    </row>
    <row r="1453" spans="1:9" ht="20.100000000000001" customHeight="1" x14ac:dyDescent="0.25">
      <c r="A1453" s="172"/>
      <c r="B1453" s="168" t="s">
        <v>109</v>
      </c>
      <c r="C1453" s="168" t="s">
        <v>110</v>
      </c>
      <c r="D1453" s="163" t="s">
        <v>33</v>
      </c>
      <c r="E1453" s="189"/>
      <c r="F1453" s="190"/>
      <c r="G1453" s="3" t="s">
        <v>49</v>
      </c>
      <c r="H1453" s="3" t="s">
        <v>415</v>
      </c>
      <c r="I1453" s="5">
        <v>98314</v>
      </c>
    </row>
    <row r="1454" spans="1:9" ht="20.100000000000001" customHeight="1" x14ac:dyDescent="0.25">
      <c r="A1454" s="172"/>
      <c r="B1454" s="169"/>
      <c r="C1454" s="169"/>
      <c r="D1454" s="184" t="s">
        <v>116</v>
      </c>
      <c r="E1454" s="218"/>
      <c r="F1454" s="87" t="s">
        <v>108</v>
      </c>
      <c r="G1454" s="3" t="s">
        <v>49</v>
      </c>
      <c r="H1454" s="3" t="s">
        <v>415</v>
      </c>
      <c r="I1454" s="5">
        <v>971</v>
      </c>
    </row>
    <row r="1455" spans="1:9" ht="20.100000000000001" customHeight="1" x14ac:dyDescent="0.25">
      <c r="A1455" s="172"/>
      <c r="B1455" s="169"/>
      <c r="C1455" s="169"/>
      <c r="D1455" s="219"/>
      <c r="E1455" s="220"/>
      <c r="F1455" s="87" t="s">
        <v>119</v>
      </c>
      <c r="G1455" s="3" t="s">
        <v>49</v>
      </c>
      <c r="H1455" s="3" t="s">
        <v>415</v>
      </c>
      <c r="I1455" s="5">
        <v>407</v>
      </c>
    </row>
    <row r="1456" spans="1:9" ht="20.100000000000001" customHeight="1" x14ac:dyDescent="0.25">
      <c r="A1456" s="172"/>
      <c r="B1456" s="169"/>
      <c r="C1456" s="169"/>
      <c r="D1456" s="184" t="s">
        <v>115</v>
      </c>
      <c r="E1456" s="218"/>
      <c r="F1456" s="87" t="s">
        <v>108</v>
      </c>
      <c r="G1456" s="3" t="s">
        <v>49</v>
      </c>
      <c r="H1456" s="3" t="s">
        <v>415</v>
      </c>
      <c r="I1456" s="5">
        <v>7576</v>
      </c>
    </row>
    <row r="1457" spans="1:9" ht="20.100000000000001" customHeight="1" x14ac:dyDescent="0.25">
      <c r="A1457" s="172"/>
      <c r="B1457" s="169"/>
      <c r="C1457" s="169"/>
      <c r="D1457" s="219"/>
      <c r="E1457" s="220"/>
      <c r="F1457" s="87" t="s">
        <v>119</v>
      </c>
      <c r="G1457" s="3" t="s">
        <v>49</v>
      </c>
      <c r="H1457" s="3" t="s">
        <v>415</v>
      </c>
      <c r="I1457" s="5">
        <v>1905</v>
      </c>
    </row>
    <row r="1458" spans="1:9" ht="20.100000000000001" customHeight="1" x14ac:dyDescent="0.25">
      <c r="A1458" s="172"/>
      <c r="B1458" s="169"/>
      <c r="C1458" s="169"/>
      <c r="D1458" s="184" t="s">
        <v>113</v>
      </c>
      <c r="E1458" s="218"/>
      <c r="F1458" s="87" t="s">
        <v>108</v>
      </c>
      <c r="G1458" s="3" t="s">
        <v>49</v>
      </c>
      <c r="H1458" s="3" t="s">
        <v>415</v>
      </c>
      <c r="I1458" s="5">
        <v>25567</v>
      </c>
    </row>
    <row r="1459" spans="1:9" ht="20.100000000000001" customHeight="1" x14ac:dyDescent="0.25">
      <c r="A1459" s="172"/>
      <c r="B1459" s="169"/>
      <c r="C1459" s="169"/>
      <c r="D1459" s="219"/>
      <c r="E1459" s="220"/>
      <c r="F1459" s="87" t="s">
        <v>119</v>
      </c>
      <c r="G1459" s="3" t="s">
        <v>49</v>
      </c>
      <c r="H1459" s="3" t="s">
        <v>415</v>
      </c>
      <c r="I1459" s="5">
        <v>6773</v>
      </c>
    </row>
    <row r="1460" spans="1:9" ht="20.100000000000001" customHeight="1" x14ac:dyDescent="0.25">
      <c r="A1460" s="172"/>
      <c r="B1460" s="169"/>
      <c r="C1460" s="169"/>
      <c r="D1460" s="168" t="s">
        <v>106</v>
      </c>
      <c r="E1460" s="168" t="s">
        <v>111</v>
      </c>
      <c r="F1460" s="112" t="s">
        <v>108</v>
      </c>
      <c r="G1460" s="3" t="s">
        <v>49</v>
      </c>
      <c r="H1460" s="3" t="s">
        <v>415</v>
      </c>
      <c r="I1460" s="5">
        <v>6937</v>
      </c>
    </row>
    <row r="1461" spans="1:9" ht="20.100000000000001" customHeight="1" x14ac:dyDescent="0.25">
      <c r="A1461" s="172"/>
      <c r="B1461" s="169"/>
      <c r="C1461" s="169"/>
      <c r="D1461" s="169"/>
      <c r="E1461" s="217"/>
      <c r="F1461" s="112" t="s">
        <v>119</v>
      </c>
      <c r="G1461" s="3" t="s">
        <v>49</v>
      </c>
      <c r="H1461" s="3" t="s">
        <v>415</v>
      </c>
      <c r="I1461" s="5">
        <v>892</v>
      </c>
    </row>
    <row r="1462" spans="1:9" ht="20.100000000000001" customHeight="1" x14ac:dyDescent="0.25">
      <c r="A1462" s="172"/>
      <c r="B1462" s="169"/>
      <c r="C1462" s="169"/>
      <c r="D1462" s="169"/>
      <c r="E1462" s="223" t="s">
        <v>463</v>
      </c>
      <c r="F1462" s="112" t="s">
        <v>108</v>
      </c>
      <c r="G1462" s="3" t="s">
        <v>49</v>
      </c>
      <c r="H1462" s="3" t="s">
        <v>415</v>
      </c>
      <c r="I1462" s="5">
        <v>5738</v>
      </c>
    </row>
    <row r="1463" spans="1:9" ht="20.100000000000001" customHeight="1" x14ac:dyDescent="0.25">
      <c r="A1463" s="172"/>
      <c r="B1463" s="169"/>
      <c r="C1463" s="169"/>
      <c r="D1463" s="170"/>
      <c r="E1463" s="170"/>
      <c r="F1463" s="112" t="s">
        <v>119</v>
      </c>
      <c r="G1463" s="3" t="s">
        <v>49</v>
      </c>
      <c r="H1463" s="3" t="s">
        <v>415</v>
      </c>
      <c r="I1463" s="5">
        <v>234</v>
      </c>
    </row>
    <row r="1464" spans="1:9" ht="20.100000000000001" customHeight="1" x14ac:dyDescent="0.25">
      <c r="A1464" s="172"/>
      <c r="B1464" s="169"/>
      <c r="C1464" s="169"/>
      <c r="D1464" s="203" t="s">
        <v>464</v>
      </c>
      <c r="E1464" s="204"/>
      <c r="F1464" s="112" t="s">
        <v>108</v>
      </c>
      <c r="G1464" s="3" t="s">
        <v>49</v>
      </c>
      <c r="H1464" s="3" t="s">
        <v>415</v>
      </c>
      <c r="I1464" s="5">
        <v>5179</v>
      </c>
    </row>
    <row r="1465" spans="1:9" ht="20.100000000000001" customHeight="1" x14ac:dyDescent="0.25">
      <c r="A1465" s="172"/>
      <c r="B1465" s="169"/>
      <c r="C1465" s="169"/>
      <c r="D1465" s="205"/>
      <c r="E1465" s="206"/>
      <c r="F1465" s="113" t="s">
        <v>26</v>
      </c>
      <c r="G1465" s="3" t="s">
        <v>49</v>
      </c>
      <c r="H1465" s="3" t="s">
        <v>415</v>
      </c>
      <c r="I1465" s="5">
        <v>2765</v>
      </c>
    </row>
    <row r="1466" spans="1:9" ht="20.100000000000001" customHeight="1" x14ac:dyDescent="0.25">
      <c r="A1466" s="172"/>
      <c r="B1466" s="169"/>
      <c r="C1466" s="169"/>
      <c r="D1466" s="203" t="s">
        <v>465</v>
      </c>
      <c r="E1466" s="204"/>
      <c r="F1466" s="112" t="s">
        <v>108</v>
      </c>
      <c r="G1466" s="3" t="s">
        <v>49</v>
      </c>
      <c r="H1466" s="3" t="s">
        <v>415</v>
      </c>
      <c r="I1466" s="5">
        <v>15804</v>
      </c>
    </row>
    <row r="1467" spans="1:9" ht="20.100000000000001" customHeight="1" x14ac:dyDescent="0.25">
      <c r="A1467" s="172"/>
      <c r="B1467" s="169"/>
      <c r="C1467" s="169"/>
      <c r="D1467" s="205"/>
      <c r="E1467" s="206"/>
      <c r="F1467" s="113" t="s">
        <v>26</v>
      </c>
      <c r="G1467" s="3" t="s">
        <v>49</v>
      </c>
      <c r="H1467" s="3" t="s">
        <v>415</v>
      </c>
      <c r="I1467" s="5">
        <v>3042</v>
      </c>
    </row>
    <row r="1468" spans="1:9" ht="20.100000000000001" customHeight="1" x14ac:dyDescent="0.25">
      <c r="A1468" s="172"/>
      <c r="B1468" s="169"/>
      <c r="C1468" s="169"/>
      <c r="D1468" s="207"/>
      <c r="E1468" s="208"/>
      <c r="F1468" s="123" t="s">
        <v>466</v>
      </c>
      <c r="G1468" s="3" t="s">
        <v>49</v>
      </c>
      <c r="H1468" s="3" t="s">
        <v>415</v>
      </c>
      <c r="I1468" s="5">
        <v>295</v>
      </c>
    </row>
    <row r="1469" spans="1:9" ht="20.100000000000001" customHeight="1" x14ac:dyDescent="0.25">
      <c r="A1469" s="172"/>
      <c r="B1469" s="169"/>
      <c r="C1469" s="169"/>
      <c r="D1469" s="203" t="s">
        <v>467</v>
      </c>
      <c r="E1469" s="218"/>
      <c r="F1469" s="87" t="s">
        <v>108</v>
      </c>
      <c r="G1469" s="3" t="s">
        <v>49</v>
      </c>
      <c r="H1469" s="3" t="s">
        <v>415</v>
      </c>
      <c r="I1469" s="5">
        <v>6176</v>
      </c>
    </row>
    <row r="1470" spans="1:9" ht="20.100000000000001" customHeight="1" x14ac:dyDescent="0.25">
      <c r="A1470" s="172"/>
      <c r="B1470" s="169"/>
      <c r="C1470" s="169"/>
      <c r="D1470" s="219"/>
      <c r="E1470" s="220"/>
      <c r="F1470" s="87" t="s">
        <v>119</v>
      </c>
      <c r="G1470" s="3" t="s">
        <v>49</v>
      </c>
      <c r="H1470" s="3" t="s">
        <v>415</v>
      </c>
      <c r="I1470" s="5">
        <v>1040</v>
      </c>
    </row>
    <row r="1471" spans="1:9" ht="20.100000000000001" customHeight="1" x14ac:dyDescent="0.25">
      <c r="A1471" s="172"/>
      <c r="B1471" s="169"/>
      <c r="C1471" s="169"/>
      <c r="D1471" s="184" t="s">
        <v>112</v>
      </c>
      <c r="E1471" s="218"/>
      <c r="F1471" s="87" t="s">
        <v>108</v>
      </c>
      <c r="G1471" s="3" t="s">
        <v>49</v>
      </c>
      <c r="H1471" s="3" t="s">
        <v>415</v>
      </c>
      <c r="I1471" s="5">
        <v>178</v>
      </c>
    </row>
    <row r="1472" spans="1:9" ht="20.100000000000001" customHeight="1" x14ac:dyDescent="0.25">
      <c r="A1472" s="173"/>
      <c r="B1472" s="169"/>
      <c r="C1472" s="169"/>
      <c r="D1472" s="225"/>
      <c r="E1472" s="226"/>
      <c r="F1472" s="87" t="s">
        <v>119</v>
      </c>
      <c r="G1472" s="3" t="s">
        <v>49</v>
      </c>
      <c r="H1472" s="3" t="s">
        <v>415</v>
      </c>
      <c r="I1472" s="5">
        <v>31</v>
      </c>
    </row>
    <row r="1473" spans="1:9" ht="20.100000000000001" customHeight="1" x14ac:dyDescent="0.25">
      <c r="A1473" s="171" t="s">
        <v>16</v>
      </c>
      <c r="B1473" s="169"/>
      <c r="C1473" s="169"/>
      <c r="D1473" s="203" t="s">
        <v>468</v>
      </c>
      <c r="E1473" s="218"/>
      <c r="F1473" s="87" t="s">
        <v>108</v>
      </c>
      <c r="G1473" s="3" t="s">
        <v>49</v>
      </c>
      <c r="H1473" s="3" t="s">
        <v>415</v>
      </c>
      <c r="I1473" s="5">
        <v>6149</v>
      </c>
    </row>
    <row r="1474" spans="1:9" ht="20.100000000000001" customHeight="1" x14ac:dyDescent="0.25">
      <c r="A1474" s="172"/>
      <c r="B1474" s="169"/>
      <c r="C1474" s="169"/>
      <c r="D1474" s="219"/>
      <c r="E1474" s="220"/>
      <c r="F1474" s="87" t="s">
        <v>119</v>
      </c>
      <c r="G1474" s="3" t="s">
        <v>49</v>
      </c>
      <c r="H1474" s="3" t="s">
        <v>415</v>
      </c>
      <c r="I1474" s="5">
        <v>490</v>
      </c>
    </row>
    <row r="1475" spans="1:9" ht="20.100000000000001" customHeight="1" x14ac:dyDescent="0.25">
      <c r="A1475" s="172"/>
      <c r="B1475" s="169"/>
      <c r="C1475" s="170"/>
      <c r="D1475" s="163" t="s">
        <v>107</v>
      </c>
      <c r="E1475" s="189"/>
      <c r="F1475" s="190"/>
      <c r="G1475" s="3" t="s">
        <v>49</v>
      </c>
      <c r="H1475" s="3" t="s">
        <v>415</v>
      </c>
      <c r="I1475" s="5">
        <v>165</v>
      </c>
    </row>
    <row r="1476" spans="1:9" ht="20.100000000000001" customHeight="1" x14ac:dyDescent="0.25">
      <c r="A1476" s="172"/>
      <c r="B1476" s="170"/>
      <c r="C1476" s="188" t="s">
        <v>118</v>
      </c>
      <c r="D1476" s="189"/>
      <c r="E1476" s="189"/>
      <c r="F1476" s="190"/>
      <c r="G1476" s="3" t="s">
        <v>49</v>
      </c>
      <c r="H1476" s="3" t="s">
        <v>415</v>
      </c>
      <c r="I1476" s="5">
        <v>421</v>
      </c>
    </row>
    <row r="1477" spans="1:9" ht="20.100000000000001" customHeight="1" x14ac:dyDescent="0.25">
      <c r="A1477" s="172"/>
      <c r="B1477" s="168" t="s">
        <v>72</v>
      </c>
      <c r="C1477" s="168" t="s">
        <v>110</v>
      </c>
      <c r="D1477" s="163" t="s">
        <v>33</v>
      </c>
      <c r="E1477" s="189"/>
      <c r="F1477" s="190"/>
      <c r="G1477" s="3" t="s">
        <v>49</v>
      </c>
      <c r="H1477" s="3" t="s">
        <v>415</v>
      </c>
      <c r="I1477" s="5">
        <v>128354</v>
      </c>
    </row>
    <row r="1478" spans="1:9" ht="20.100000000000001" customHeight="1" x14ac:dyDescent="0.25">
      <c r="A1478" s="172"/>
      <c r="B1478" s="169"/>
      <c r="C1478" s="169"/>
      <c r="D1478" s="184" t="s">
        <v>116</v>
      </c>
      <c r="E1478" s="218"/>
      <c r="F1478" s="87" t="s">
        <v>108</v>
      </c>
      <c r="G1478" s="3" t="s">
        <v>49</v>
      </c>
      <c r="H1478" s="3" t="s">
        <v>415</v>
      </c>
      <c r="I1478" s="5">
        <v>973</v>
      </c>
    </row>
    <row r="1479" spans="1:9" ht="20.100000000000001" customHeight="1" x14ac:dyDescent="0.25">
      <c r="A1479" s="172"/>
      <c r="B1479" s="169"/>
      <c r="C1479" s="169"/>
      <c r="D1479" s="219"/>
      <c r="E1479" s="220"/>
      <c r="F1479" s="87" t="s">
        <v>119</v>
      </c>
      <c r="G1479" s="3" t="s">
        <v>49</v>
      </c>
      <c r="H1479" s="3" t="s">
        <v>415</v>
      </c>
      <c r="I1479" s="5">
        <v>469</v>
      </c>
    </row>
    <row r="1480" spans="1:9" ht="20.100000000000001" customHeight="1" x14ac:dyDescent="0.25">
      <c r="A1480" s="172"/>
      <c r="B1480" s="169"/>
      <c r="C1480" s="169"/>
      <c r="D1480" s="184" t="s">
        <v>115</v>
      </c>
      <c r="E1480" s="218"/>
      <c r="F1480" s="87" t="s">
        <v>108</v>
      </c>
      <c r="G1480" s="3" t="s">
        <v>49</v>
      </c>
      <c r="H1480" s="3" t="s">
        <v>415</v>
      </c>
      <c r="I1480" s="5">
        <v>7631</v>
      </c>
    </row>
    <row r="1481" spans="1:9" ht="20.100000000000001" customHeight="1" x14ac:dyDescent="0.25">
      <c r="A1481" s="172"/>
      <c r="B1481" s="169"/>
      <c r="C1481" s="169"/>
      <c r="D1481" s="219"/>
      <c r="E1481" s="220"/>
      <c r="F1481" s="87" t="s">
        <v>119</v>
      </c>
      <c r="G1481" s="3" t="s">
        <v>49</v>
      </c>
      <c r="H1481" s="3" t="s">
        <v>415</v>
      </c>
      <c r="I1481" s="5">
        <v>2036</v>
      </c>
    </row>
    <row r="1482" spans="1:9" ht="20.100000000000001" customHeight="1" x14ac:dyDescent="0.25">
      <c r="A1482" s="172"/>
      <c r="B1482" s="169"/>
      <c r="C1482" s="169"/>
      <c r="D1482" s="184" t="s">
        <v>113</v>
      </c>
      <c r="E1482" s="218"/>
      <c r="F1482" s="87" t="s">
        <v>108</v>
      </c>
      <c r="G1482" s="3" t="s">
        <v>49</v>
      </c>
      <c r="H1482" s="3" t="s">
        <v>415</v>
      </c>
      <c r="I1482" s="5">
        <v>30509</v>
      </c>
    </row>
    <row r="1483" spans="1:9" ht="20.100000000000001" customHeight="1" x14ac:dyDescent="0.25">
      <c r="A1483" s="172"/>
      <c r="B1483" s="169"/>
      <c r="C1483" s="169"/>
      <c r="D1483" s="219"/>
      <c r="E1483" s="220"/>
      <c r="F1483" s="87" t="s">
        <v>119</v>
      </c>
      <c r="G1483" s="3" t="s">
        <v>49</v>
      </c>
      <c r="H1483" s="3" t="s">
        <v>415</v>
      </c>
      <c r="I1483" s="5">
        <v>8880</v>
      </c>
    </row>
    <row r="1484" spans="1:9" ht="20.100000000000001" customHeight="1" x14ac:dyDescent="0.25">
      <c r="A1484" s="172"/>
      <c r="B1484" s="169"/>
      <c r="C1484" s="169"/>
      <c r="D1484" s="168" t="s">
        <v>106</v>
      </c>
      <c r="E1484" s="168" t="s">
        <v>111</v>
      </c>
      <c r="F1484" s="112" t="s">
        <v>108</v>
      </c>
      <c r="G1484" s="3" t="s">
        <v>49</v>
      </c>
      <c r="H1484" s="3" t="s">
        <v>415</v>
      </c>
      <c r="I1484" s="5">
        <v>9010</v>
      </c>
    </row>
    <row r="1485" spans="1:9" ht="20.100000000000001" customHeight="1" x14ac:dyDescent="0.25">
      <c r="A1485" s="172"/>
      <c r="B1485" s="169"/>
      <c r="C1485" s="169"/>
      <c r="D1485" s="169"/>
      <c r="E1485" s="217"/>
      <c r="F1485" s="112" t="s">
        <v>119</v>
      </c>
      <c r="G1485" s="3" t="s">
        <v>49</v>
      </c>
      <c r="H1485" s="3" t="s">
        <v>415</v>
      </c>
      <c r="I1485" s="5">
        <v>1109</v>
      </c>
    </row>
    <row r="1486" spans="1:9" ht="20.100000000000001" customHeight="1" x14ac:dyDescent="0.25">
      <c r="A1486" s="172"/>
      <c r="B1486" s="169"/>
      <c r="C1486" s="169"/>
      <c r="D1486" s="169"/>
      <c r="E1486" s="223" t="s">
        <v>463</v>
      </c>
      <c r="F1486" s="112" t="s">
        <v>108</v>
      </c>
      <c r="G1486" s="3" t="s">
        <v>49</v>
      </c>
      <c r="H1486" s="3" t="s">
        <v>415</v>
      </c>
      <c r="I1486" s="5">
        <v>6798</v>
      </c>
    </row>
    <row r="1487" spans="1:9" ht="20.100000000000001" customHeight="1" x14ac:dyDescent="0.25">
      <c r="A1487" s="172"/>
      <c r="B1487" s="169"/>
      <c r="C1487" s="169"/>
      <c r="D1487" s="170"/>
      <c r="E1487" s="170"/>
      <c r="F1487" s="112" t="s">
        <v>119</v>
      </c>
      <c r="G1487" s="3" t="s">
        <v>49</v>
      </c>
      <c r="H1487" s="3" t="s">
        <v>415</v>
      </c>
      <c r="I1487" s="5">
        <v>353</v>
      </c>
    </row>
    <row r="1488" spans="1:9" ht="20.100000000000001" customHeight="1" x14ac:dyDescent="0.25">
      <c r="A1488" s="172"/>
      <c r="B1488" s="169"/>
      <c r="C1488" s="169"/>
      <c r="D1488" s="203" t="s">
        <v>464</v>
      </c>
      <c r="E1488" s="204"/>
      <c r="F1488" s="112" t="s">
        <v>108</v>
      </c>
      <c r="G1488" s="3" t="s">
        <v>49</v>
      </c>
      <c r="H1488" s="3" t="s">
        <v>415</v>
      </c>
      <c r="I1488" s="5">
        <v>7666</v>
      </c>
    </row>
    <row r="1489" spans="1:9" ht="20.100000000000001" customHeight="1" x14ac:dyDescent="0.25">
      <c r="A1489" s="172"/>
      <c r="B1489" s="169"/>
      <c r="C1489" s="169"/>
      <c r="D1489" s="205"/>
      <c r="E1489" s="206"/>
      <c r="F1489" s="113" t="s">
        <v>26</v>
      </c>
      <c r="G1489" s="3" t="s">
        <v>49</v>
      </c>
      <c r="H1489" s="3" t="s">
        <v>415</v>
      </c>
      <c r="I1489" s="5">
        <v>3048</v>
      </c>
    </row>
    <row r="1490" spans="1:9" ht="20.100000000000001" customHeight="1" x14ac:dyDescent="0.25">
      <c r="A1490" s="172"/>
      <c r="B1490" s="169"/>
      <c r="C1490" s="169"/>
      <c r="D1490" s="203" t="s">
        <v>465</v>
      </c>
      <c r="E1490" s="204"/>
      <c r="F1490" s="112" t="s">
        <v>108</v>
      </c>
      <c r="G1490" s="3" t="s">
        <v>49</v>
      </c>
      <c r="H1490" s="3" t="s">
        <v>415</v>
      </c>
      <c r="I1490" s="5">
        <v>23468</v>
      </c>
    </row>
    <row r="1491" spans="1:9" ht="20.100000000000001" customHeight="1" x14ac:dyDescent="0.25">
      <c r="A1491" s="172"/>
      <c r="B1491" s="169"/>
      <c r="C1491" s="169"/>
      <c r="D1491" s="205"/>
      <c r="E1491" s="206"/>
      <c r="F1491" s="113" t="s">
        <v>26</v>
      </c>
      <c r="G1491" s="3" t="s">
        <v>49</v>
      </c>
      <c r="H1491" s="3" t="s">
        <v>415</v>
      </c>
      <c r="I1491" s="5">
        <v>4530</v>
      </c>
    </row>
    <row r="1492" spans="1:9" ht="20.100000000000001" customHeight="1" x14ac:dyDescent="0.25">
      <c r="A1492" s="172"/>
      <c r="B1492" s="169"/>
      <c r="C1492" s="169"/>
      <c r="D1492" s="207"/>
      <c r="E1492" s="208"/>
      <c r="F1492" s="123" t="s">
        <v>466</v>
      </c>
      <c r="G1492" s="3" t="s">
        <v>49</v>
      </c>
      <c r="H1492" s="3" t="s">
        <v>415</v>
      </c>
      <c r="I1492" s="5">
        <v>395</v>
      </c>
    </row>
    <row r="1493" spans="1:9" ht="20.100000000000001" customHeight="1" x14ac:dyDescent="0.25">
      <c r="A1493" s="172"/>
      <c r="B1493" s="169"/>
      <c r="C1493" s="169"/>
      <c r="D1493" s="203" t="s">
        <v>467</v>
      </c>
      <c r="E1493" s="218"/>
      <c r="F1493" s="87" t="s">
        <v>108</v>
      </c>
      <c r="G1493" s="3" t="s">
        <v>49</v>
      </c>
      <c r="H1493" s="3" t="s">
        <v>415</v>
      </c>
      <c r="I1493" s="5">
        <v>10056</v>
      </c>
    </row>
    <row r="1494" spans="1:9" ht="20.100000000000001" customHeight="1" x14ac:dyDescent="0.25">
      <c r="A1494" s="172"/>
      <c r="B1494" s="169"/>
      <c r="C1494" s="169"/>
      <c r="D1494" s="219"/>
      <c r="E1494" s="220"/>
      <c r="F1494" s="87" t="s">
        <v>119</v>
      </c>
      <c r="G1494" s="3" t="s">
        <v>49</v>
      </c>
      <c r="H1494" s="3" t="s">
        <v>415</v>
      </c>
      <c r="I1494" s="5">
        <v>1285</v>
      </c>
    </row>
    <row r="1495" spans="1:9" ht="20.100000000000001" customHeight="1" x14ac:dyDescent="0.25">
      <c r="A1495" s="172"/>
      <c r="B1495" s="169"/>
      <c r="C1495" s="169"/>
      <c r="D1495" s="184" t="s">
        <v>112</v>
      </c>
      <c r="E1495" s="218"/>
      <c r="F1495" s="87" t="s">
        <v>108</v>
      </c>
      <c r="G1495" s="3" t="s">
        <v>49</v>
      </c>
      <c r="H1495" s="3" t="s">
        <v>415</v>
      </c>
      <c r="I1495" s="5">
        <v>285</v>
      </c>
    </row>
    <row r="1496" spans="1:9" ht="20.100000000000001" customHeight="1" x14ac:dyDescent="0.25">
      <c r="A1496" s="172"/>
      <c r="B1496" s="169"/>
      <c r="C1496" s="169"/>
      <c r="D1496" s="219"/>
      <c r="E1496" s="220"/>
      <c r="F1496" s="87" t="s">
        <v>119</v>
      </c>
      <c r="G1496" s="3" t="s">
        <v>49</v>
      </c>
      <c r="H1496" s="3" t="s">
        <v>415</v>
      </c>
      <c r="I1496" s="5">
        <v>51</v>
      </c>
    </row>
    <row r="1497" spans="1:9" ht="20.100000000000001" customHeight="1" x14ac:dyDescent="0.25">
      <c r="A1497" s="172"/>
      <c r="B1497" s="169"/>
      <c r="C1497" s="169"/>
      <c r="D1497" s="203" t="s">
        <v>468</v>
      </c>
      <c r="E1497" s="218"/>
      <c r="F1497" s="87" t="s">
        <v>108</v>
      </c>
      <c r="G1497" s="3" t="s">
        <v>49</v>
      </c>
      <c r="H1497" s="3" t="s">
        <v>415</v>
      </c>
      <c r="I1497" s="5">
        <v>8817</v>
      </c>
    </row>
    <row r="1498" spans="1:9" ht="20.100000000000001" customHeight="1" x14ac:dyDescent="0.25">
      <c r="A1498" s="172"/>
      <c r="B1498" s="169"/>
      <c r="C1498" s="169"/>
      <c r="D1498" s="219"/>
      <c r="E1498" s="220"/>
      <c r="F1498" s="87" t="s">
        <v>119</v>
      </c>
      <c r="G1498" s="3" t="s">
        <v>49</v>
      </c>
      <c r="H1498" s="3" t="s">
        <v>415</v>
      </c>
      <c r="I1498" s="5">
        <v>825</v>
      </c>
    </row>
    <row r="1499" spans="1:9" ht="20.100000000000001" customHeight="1" x14ac:dyDescent="0.25">
      <c r="A1499" s="172"/>
      <c r="B1499" s="169"/>
      <c r="C1499" s="170"/>
      <c r="D1499" s="163" t="s">
        <v>107</v>
      </c>
      <c r="E1499" s="189"/>
      <c r="F1499" s="190"/>
      <c r="G1499" s="3" t="s">
        <v>49</v>
      </c>
      <c r="H1499" s="3" t="s">
        <v>415</v>
      </c>
      <c r="I1499" s="5">
        <v>160</v>
      </c>
    </row>
    <row r="1500" spans="1:9" ht="20.100000000000001" customHeight="1" x14ac:dyDescent="0.25">
      <c r="A1500" s="172"/>
      <c r="B1500" s="170"/>
      <c r="C1500" s="188" t="s">
        <v>118</v>
      </c>
      <c r="D1500" s="189"/>
      <c r="E1500" s="189"/>
      <c r="F1500" s="190"/>
      <c r="G1500" s="3" t="s">
        <v>49</v>
      </c>
      <c r="H1500" s="3" t="s">
        <v>415</v>
      </c>
      <c r="I1500" s="5">
        <v>608</v>
      </c>
    </row>
    <row r="1501" spans="1:9" ht="20.100000000000001" customHeight="1" x14ac:dyDescent="0.25">
      <c r="A1501" s="172"/>
      <c r="B1501" s="168" t="s">
        <v>52</v>
      </c>
      <c r="C1501" s="168" t="s">
        <v>110</v>
      </c>
      <c r="D1501" s="163" t="s">
        <v>33</v>
      </c>
      <c r="E1501" s="189"/>
      <c r="F1501" s="190"/>
      <c r="G1501" s="3" t="s">
        <v>49</v>
      </c>
      <c r="H1501" s="3" t="s">
        <v>415</v>
      </c>
      <c r="I1501" s="5">
        <v>187521</v>
      </c>
    </row>
    <row r="1502" spans="1:9" ht="20.100000000000001" customHeight="1" x14ac:dyDescent="0.25">
      <c r="A1502" s="172"/>
      <c r="B1502" s="169"/>
      <c r="C1502" s="169"/>
      <c r="D1502" s="184" t="s">
        <v>116</v>
      </c>
      <c r="E1502" s="218"/>
      <c r="F1502" s="87" t="s">
        <v>108</v>
      </c>
      <c r="G1502" s="3" t="s">
        <v>49</v>
      </c>
      <c r="H1502" s="3" t="s">
        <v>415</v>
      </c>
      <c r="I1502" s="5">
        <v>1657</v>
      </c>
    </row>
    <row r="1503" spans="1:9" ht="20.100000000000001" customHeight="1" x14ac:dyDescent="0.25">
      <c r="A1503" s="172"/>
      <c r="B1503" s="169"/>
      <c r="C1503" s="169"/>
      <c r="D1503" s="219"/>
      <c r="E1503" s="220"/>
      <c r="F1503" s="87" t="s">
        <v>119</v>
      </c>
      <c r="G1503" s="3" t="s">
        <v>49</v>
      </c>
      <c r="H1503" s="3" t="s">
        <v>415</v>
      </c>
      <c r="I1503" s="5">
        <v>692</v>
      </c>
    </row>
    <row r="1504" spans="1:9" ht="20.100000000000001" customHeight="1" x14ac:dyDescent="0.25">
      <c r="A1504" s="172"/>
      <c r="B1504" s="169"/>
      <c r="C1504" s="169"/>
      <c r="D1504" s="184" t="s">
        <v>115</v>
      </c>
      <c r="E1504" s="218"/>
      <c r="F1504" s="87" t="s">
        <v>108</v>
      </c>
      <c r="G1504" s="3" t="s">
        <v>49</v>
      </c>
      <c r="H1504" s="3" t="s">
        <v>415</v>
      </c>
      <c r="I1504" s="5">
        <v>13265</v>
      </c>
    </row>
    <row r="1505" spans="1:9" ht="20.100000000000001" customHeight="1" x14ac:dyDescent="0.25">
      <c r="A1505" s="172"/>
      <c r="B1505" s="169"/>
      <c r="C1505" s="169"/>
      <c r="D1505" s="219"/>
      <c r="E1505" s="220"/>
      <c r="F1505" s="87" t="s">
        <v>119</v>
      </c>
      <c r="G1505" s="3" t="s">
        <v>49</v>
      </c>
      <c r="H1505" s="3" t="s">
        <v>415</v>
      </c>
      <c r="I1505" s="5">
        <v>3431</v>
      </c>
    </row>
    <row r="1506" spans="1:9" ht="20.100000000000001" customHeight="1" x14ac:dyDescent="0.25">
      <c r="A1506" s="172"/>
      <c r="B1506" s="169"/>
      <c r="C1506" s="169"/>
      <c r="D1506" s="184" t="s">
        <v>113</v>
      </c>
      <c r="E1506" s="218"/>
      <c r="F1506" s="87" t="s">
        <v>108</v>
      </c>
      <c r="G1506" s="3" t="s">
        <v>49</v>
      </c>
      <c r="H1506" s="3" t="s">
        <v>415</v>
      </c>
      <c r="I1506" s="5">
        <v>44833</v>
      </c>
    </row>
    <row r="1507" spans="1:9" ht="20.100000000000001" customHeight="1" x14ac:dyDescent="0.25">
      <c r="A1507" s="173"/>
      <c r="B1507" s="169"/>
      <c r="C1507" s="169"/>
      <c r="D1507" s="225"/>
      <c r="E1507" s="226"/>
      <c r="F1507" s="87" t="s">
        <v>119</v>
      </c>
      <c r="G1507" s="3" t="s">
        <v>49</v>
      </c>
      <c r="H1507" s="3" t="s">
        <v>415</v>
      </c>
      <c r="I1507" s="5">
        <v>14951</v>
      </c>
    </row>
    <row r="1508" spans="1:9" ht="20.100000000000001" customHeight="1" x14ac:dyDescent="0.25">
      <c r="A1508" s="171" t="s">
        <v>16</v>
      </c>
      <c r="B1508" s="169"/>
      <c r="C1508" s="169"/>
      <c r="D1508" s="168" t="s">
        <v>106</v>
      </c>
      <c r="E1508" s="168" t="s">
        <v>111</v>
      </c>
      <c r="F1508" s="112" t="s">
        <v>108</v>
      </c>
      <c r="G1508" s="3" t="s">
        <v>49</v>
      </c>
      <c r="H1508" s="3" t="s">
        <v>415</v>
      </c>
      <c r="I1508" s="5">
        <v>13075</v>
      </c>
    </row>
    <row r="1509" spans="1:9" ht="20.100000000000001" customHeight="1" x14ac:dyDescent="0.25">
      <c r="A1509" s="172"/>
      <c r="B1509" s="169"/>
      <c r="C1509" s="169"/>
      <c r="D1509" s="169"/>
      <c r="E1509" s="217"/>
      <c r="F1509" s="112" t="s">
        <v>119</v>
      </c>
      <c r="G1509" s="3" t="s">
        <v>49</v>
      </c>
      <c r="H1509" s="3" t="s">
        <v>415</v>
      </c>
      <c r="I1509" s="5">
        <v>1936</v>
      </c>
    </row>
    <row r="1510" spans="1:9" ht="20.100000000000001" customHeight="1" x14ac:dyDescent="0.25">
      <c r="A1510" s="172"/>
      <c r="B1510" s="169"/>
      <c r="C1510" s="169"/>
      <c r="D1510" s="169"/>
      <c r="E1510" s="223" t="s">
        <v>463</v>
      </c>
      <c r="F1510" s="112" t="s">
        <v>108</v>
      </c>
      <c r="G1510" s="3" t="s">
        <v>49</v>
      </c>
      <c r="H1510" s="3" t="s">
        <v>415</v>
      </c>
      <c r="I1510" s="5">
        <v>10543</v>
      </c>
    </row>
    <row r="1511" spans="1:9" ht="20.100000000000001" customHeight="1" x14ac:dyDescent="0.25">
      <c r="A1511" s="172"/>
      <c r="B1511" s="169"/>
      <c r="C1511" s="169"/>
      <c r="D1511" s="170"/>
      <c r="E1511" s="170"/>
      <c r="F1511" s="112" t="s">
        <v>119</v>
      </c>
      <c r="G1511" s="3" t="s">
        <v>49</v>
      </c>
      <c r="H1511" s="3" t="s">
        <v>415</v>
      </c>
      <c r="I1511" s="5">
        <v>506</v>
      </c>
    </row>
    <row r="1512" spans="1:9" ht="20.100000000000001" customHeight="1" x14ac:dyDescent="0.25">
      <c r="A1512" s="172"/>
      <c r="B1512" s="169"/>
      <c r="C1512" s="169"/>
      <c r="D1512" s="203" t="s">
        <v>464</v>
      </c>
      <c r="E1512" s="204"/>
      <c r="F1512" s="112" t="s">
        <v>108</v>
      </c>
      <c r="G1512" s="3" t="s">
        <v>49</v>
      </c>
      <c r="H1512" s="3" t="s">
        <v>415</v>
      </c>
      <c r="I1512" s="5">
        <v>9756</v>
      </c>
    </row>
    <row r="1513" spans="1:9" ht="20.100000000000001" customHeight="1" x14ac:dyDescent="0.25">
      <c r="A1513" s="172"/>
      <c r="B1513" s="169"/>
      <c r="C1513" s="169"/>
      <c r="D1513" s="205"/>
      <c r="E1513" s="206"/>
      <c r="F1513" s="113" t="s">
        <v>26</v>
      </c>
      <c r="G1513" s="3" t="s">
        <v>49</v>
      </c>
      <c r="H1513" s="3" t="s">
        <v>415</v>
      </c>
      <c r="I1513" s="5">
        <v>5854</v>
      </c>
    </row>
    <row r="1514" spans="1:9" ht="20.100000000000001" customHeight="1" x14ac:dyDescent="0.25">
      <c r="A1514" s="172"/>
      <c r="B1514" s="169"/>
      <c r="C1514" s="169"/>
      <c r="D1514" s="203" t="s">
        <v>465</v>
      </c>
      <c r="E1514" s="204"/>
      <c r="F1514" s="112" t="s">
        <v>108</v>
      </c>
      <c r="G1514" s="3" t="s">
        <v>49</v>
      </c>
      <c r="H1514" s="3" t="s">
        <v>415</v>
      </c>
      <c r="I1514" s="5">
        <v>30877</v>
      </c>
    </row>
    <row r="1515" spans="1:9" ht="20.100000000000001" customHeight="1" x14ac:dyDescent="0.25">
      <c r="A1515" s="172"/>
      <c r="B1515" s="169"/>
      <c r="C1515" s="169"/>
      <c r="D1515" s="205"/>
      <c r="E1515" s="206"/>
      <c r="F1515" s="113" t="s">
        <v>26</v>
      </c>
      <c r="G1515" s="3" t="s">
        <v>49</v>
      </c>
      <c r="H1515" s="3" t="s">
        <v>415</v>
      </c>
      <c r="I1515" s="5">
        <v>7379</v>
      </c>
    </row>
    <row r="1516" spans="1:9" ht="20.100000000000001" customHeight="1" x14ac:dyDescent="0.25">
      <c r="A1516" s="172"/>
      <c r="B1516" s="169"/>
      <c r="C1516" s="169"/>
      <c r="D1516" s="207"/>
      <c r="E1516" s="208"/>
      <c r="F1516" s="123" t="s">
        <v>466</v>
      </c>
      <c r="G1516" s="3" t="s">
        <v>49</v>
      </c>
      <c r="H1516" s="3" t="s">
        <v>415</v>
      </c>
      <c r="I1516" s="5">
        <v>700</v>
      </c>
    </row>
    <row r="1517" spans="1:9" ht="20.100000000000001" customHeight="1" x14ac:dyDescent="0.25">
      <c r="A1517" s="172"/>
      <c r="B1517" s="169"/>
      <c r="C1517" s="169"/>
      <c r="D1517" s="203" t="s">
        <v>467</v>
      </c>
      <c r="E1517" s="218"/>
      <c r="F1517" s="112" t="s">
        <v>108</v>
      </c>
      <c r="G1517" s="3" t="s">
        <v>49</v>
      </c>
      <c r="H1517" s="3" t="s">
        <v>415</v>
      </c>
      <c r="I1517" s="5">
        <v>13216</v>
      </c>
    </row>
    <row r="1518" spans="1:9" ht="20.100000000000001" customHeight="1" x14ac:dyDescent="0.25">
      <c r="A1518" s="172"/>
      <c r="B1518" s="169"/>
      <c r="C1518" s="169"/>
      <c r="D1518" s="219"/>
      <c r="E1518" s="220"/>
      <c r="F1518" s="112" t="s">
        <v>119</v>
      </c>
      <c r="G1518" s="3" t="s">
        <v>49</v>
      </c>
      <c r="H1518" s="3" t="s">
        <v>415</v>
      </c>
      <c r="I1518" s="5">
        <v>1871</v>
      </c>
    </row>
    <row r="1519" spans="1:9" ht="20.100000000000001" customHeight="1" x14ac:dyDescent="0.25">
      <c r="A1519" s="172"/>
      <c r="B1519" s="169"/>
      <c r="C1519" s="169"/>
      <c r="D1519" s="184" t="s">
        <v>112</v>
      </c>
      <c r="E1519" s="218"/>
      <c r="F1519" s="112" t="s">
        <v>108</v>
      </c>
      <c r="G1519" s="3" t="s">
        <v>49</v>
      </c>
      <c r="H1519" s="3" t="s">
        <v>415</v>
      </c>
      <c r="I1519" s="5">
        <v>285</v>
      </c>
    </row>
    <row r="1520" spans="1:9" ht="20.100000000000001" customHeight="1" x14ac:dyDescent="0.25">
      <c r="A1520" s="172"/>
      <c r="B1520" s="169"/>
      <c r="C1520" s="169"/>
      <c r="D1520" s="219"/>
      <c r="E1520" s="220"/>
      <c r="F1520" s="112" t="s">
        <v>119</v>
      </c>
      <c r="G1520" s="3" t="s">
        <v>49</v>
      </c>
      <c r="H1520" s="3" t="s">
        <v>415</v>
      </c>
      <c r="I1520" s="5">
        <v>45</v>
      </c>
    </row>
    <row r="1521" spans="1:9" ht="20.100000000000001" customHeight="1" x14ac:dyDescent="0.25">
      <c r="A1521" s="172"/>
      <c r="B1521" s="169"/>
      <c r="C1521" s="169"/>
      <c r="D1521" s="203" t="s">
        <v>468</v>
      </c>
      <c r="E1521" s="218"/>
      <c r="F1521" s="112" t="s">
        <v>108</v>
      </c>
      <c r="G1521" s="3" t="s">
        <v>49</v>
      </c>
      <c r="H1521" s="3" t="s">
        <v>415</v>
      </c>
      <c r="I1521" s="5">
        <v>10821</v>
      </c>
    </row>
    <row r="1522" spans="1:9" ht="20.100000000000001" customHeight="1" x14ac:dyDescent="0.25">
      <c r="A1522" s="172"/>
      <c r="B1522" s="169"/>
      <c r="C1522" s="169"/>
      <c r="D1522" s="219"/>
      <c r="E1522" s="220"/>
      <c r="F1522" s="112" t="s">
        <v>119</v>
      </c>
      <c r="G1522" s="3" t="s">
        <v>49</v>
      </c>
      <c r="H1522" s="3" t="s">
        <v>415</v>
      </c>
      <c r="I1522" s="5">
        <v>1636</v>
      </c>
    </row>
    <row r="1523" spans="1:9" ht="20.100000000000001" customHeight="1" x14ac:dyDescent="0.25">
      <c r="A1523" s="172"/>
      <c r="B1523" s="169"/>
      <c r="C1523" s="170"/>
      <c r="D1523" s="163" t="s">
        <v>107</v>
      </c>
      <c r="E1523" s="189"/>
      <c r="F1523" s="190"/>
      <c r="G1523" s="3" t="s">
        <v>49</v>
      </c>
      <c r="H1523" s="3" t="s">
        <v>415</v>
      </c>
      <c r="I1523" s="5">
        <v>192</v>
      </c>
    </row>
    <row r="1524" spans="1:9" ht="20.100000000000001" customHeight="1" x14ac:dyDescent="0.25">
      <c r="A1524" s="172"/>
      <c r="B1524" s="170"/>
      <c r="C1524" s="188" t="s">
        <v>118</v>
      </c>
      <c r="D1524" s="189"/>
      <c r="E1524" s="189"/>
      <c r="F1524" s="190"/>
      <c r="G1524" s="3" t="s">
        <v>49</v>
      </c>
      <c r="H1524" s="3" t="s">
        <v>415</v>
      </c>
      <c r="I1524" s="5">
        <v>959</v>
      </c>
    </row>
    <row r="1525" spans="1:9" ht="20.100000000000001" customHeight="1" x14ac:dyDescent="0.25">
      <c r="A1525" s="172"/>
      <c r="B1525" s="168" t="s">
        <v>74</v>
      </c>
      <c r="C1525" s="174" t="s">
        <v>105</v>
      </c>
      <c r="D1525" s="163" t="s">
        <v>33</v>
      </c>
      <c r="E1525" s="166"/>
      <c r="F1525" s="167"/>
      <c r="G1525" s="3" t="s">
        <v>49</v>
      </c>
      <c r="H1525" s="3" t="s">
        <v>415</v>
      </c>
      <c r="I1525" s="5">
        <v>137703</v>
      </c>
    </row>
    <row r="1526" spans="1:9" ht="20.100000000000001" customHeight="1" x14ac:dyDescent="0.25">
      <c r="A1526" s="172"/>
      <c r="B1526" s="169"/>
      <c r="C1526" s="175"/>
      <c r="D1526" s="184" t="s">
        <v>116</v>
      </c>
      <c r="E1526" s="218"/>
      <c r="F1526" s="87" t="s">
        <v>108</v>
      </c>
      <c r="G1526" s="3" t="s">
        <v>49</v>
      </c>
      <c r="H1526" s="3" t="s">
        <v>415</v>
      </c>
      <c r="I1526" s="5">
        <v>1146</v>
      </c>
    </row>
    <row r="1527" spans="1:9" ht="20.100000000000001" customHeight="1" x14ac:dyDescent="0.25">
      <c r="A1527" s="172"/>
      <c r="B1527" s="169"/>
      <c r="C1527" s="175"/>
      <c r="D1527" s="219"/>
      <c r="E1527" s="220"/>
      <c r="F1527" s="87" t="s">
        <v>119</v>
      </c>
      <c r="G1527" s="3" t="s">
        <v>49</v>
      </c>
      <c r="H1527" s="3" t="s">
        <v>415</v>
      </c>
      <c r="I1527" s="5">
        <v>500</v>
      </c>
    </row>
    <row r="1528" spans="1:9" ht="20.100000000000001" customHeight="1" x14ac:dyDescent="0.25">
      <c r="A1528" s="172"/>
      <c r="B1528" s="169"/>
      <c r="C1528" s="175"/>
      <c r="D1528" s="184" t="s">
        <v>115</v>
      </c>
      <c r="E1528" s="218"/>
      <c r="F1528" s="87" t="s">
        <v>108</v>
      </c>
      <c r="G1528" s="3" t="s">
        <v>49</v>
      </c>
      <c r="H1528" s="3" t="s">
        <v>415</v>
      </c>
      <c r="I1528" s="5">
        <v>9965</v>
      </c>
    </row>
    <row r="1529" spans="1:9" ht="20.100000000000001" customHeight="1" x14ac:dyDescent="0.25">
      <c r="A1529" s="172"/>
      <c r="B1529" s="169"/>
      <c r="C1529" s="175"/>
      <c r="D1529" s="219"/>
      <c r="E1529" s="220"/>
      <c r="F1529" s="87" t="s">
        <v>119</v>
      </c>
      <c r="G1529" s="3" t="s">
        <v>49</v>
      </c>
      <c r="H1529" s="3" t="s">
        <v>415</v>
      </c>
      <c r="I1529" s="5">
        <v>2566</v>
      </c>
    </row>
    <row r="1530" spans="1:9" ht="20.100000000000001" customHeight="1" x14ac:dyDescent="0.25">
      <c r="A1530" s="172"/>
      <c r="B1530" s="169"/>
      <c r="C1530" s="175"/>
      <c r="D1530" s="184" t="s">
        <v>113</v>
      </c>
      <c r="E1530" s="218"/>
      <c r="F1530" s="87" t="s">
        <v>108</v>
      </c>
      <c r="G1530" s="3" t="s">
        <v>49</v>
      </c>
      <c r="H1530" s="3" t="s">
        <v>415</v>
      </c>
      <c r="I1530" s="5">
        <v>33168</v>
      </c>
    </row>
    <row r="1531" spans="1:9" ht="20.100000000000001" customHeight="1" x14ac:dyDescent="0.25">
      <c r="A1531" s="172"/>
      <c r="B1531" s="169"/>
      <c r="C1531" s="175"/>
      <c r="D1531" s="219"/>
      <c r="E1531" s="220"/>
      <c r="F1531" s="87" t="s">
        <v>119</v>
      </c>
      <c r="G1531" s="3" t="s">
        <v>49</v>
      </c>
      <c r="H1531" s="3" t="s">
        <v>415</v>
      </c>
      <c r="I1531" s="5">
        <v>11635</v>
      </c>
    </row>
    <row r="1532" spans="1:9" ht="20.100000000000001" customHeight="1" x14ac:dyDescent="0.25">
      <c r="A1532" s="172"/>
      <c r="B1532" s="169"/>
      <c r="C1532" s="175"/>
      <c r="D1532" s="168" t="s">
        <v>106</v>
      </c>
      <c r="E1532" s="168" t="s">
        <v>111</v>
      </c>
      <c r="F1532" s="112" t="s">
        <v>108</v>
      </c>
      <c r="G1532" s="3" t="s">
        <v>49</v>
      </c>
      <c r="H1532" s="3" t="s">
        <v>415</v>
      </c>
      <c r="I1532" s="5">
        <v>10428</v>
      </c>
    </row>
    <row r="1533" spans="1:9" ht="20.100000000000001" customHeight="1" x14ac:dyDescent="0.25">
      <c r="A1533" s="172"/>
      <c r="B1533" s="169"/>
      <c r="C1533" s="175"/>
      <c r="D1533" s="169"/>
      <c r="E1533" s="217"/>
      <c r="F1533" s="112" t="s">
        <v>119</v>
      </c>
      <c r="G1533" s="3" t="s">
        <v>49</v>
      </c>
      <c r="H1533" s="3" t="s">
        <v>415</v>
      </c>
      <c r="I1533" s="5">
        <v>1346</v>
      </c>
    </row>
    <row r="1534" spans="1:9" ht="20.100000000000001" customHeight="1" x14ac:dyDescent="0.25">
      <c r="A1534" s="172"/>
      <c r="B1534" s="169"/>
      <c r="C1534" s="175"/>
      <c r="D1534" s="169"/>
      <c r="E1534" s="223" t="s">
        <v>463</v>
      </c>
      <c r="F1534" s="112" t="s">
        <v>108</v>
      </c>
      <c r="G1534" s="3" t="s">
        <v>49</v>
      </c>
      <c r="H1534" s="3" t="s">
        <v>415</v>
      </c>
      <c r="I1534" s="5">
        <v>7965</v>
      </c>
    </row>
    <row r="1535" spans="1:9" ht="20.100000000000001" customHeight="1" x14ac:dyDescent="0.25">
      <c r="A1535" s="172"/>
      <c r="B1535" s="169"/>
      <c r="C1535" s="175"/>
      <c r="D1535" s="170"/>
      <c r="E1535" s="170"/>
      <c r="F1535" s="112" t="s">
        <v>119</v>
      </c>
      <c r="G1535" s="3" t="s">
        <v>49</v>
      </c>
      <c r="H1535" s="3" t="s">
        <v>415</v>
      </c>
      <c r="I1535" s="5">
        <v>298</v>
      </c>
    </row>
    <row r="1536" spans="1:9" ht="20.100000000000001" customHeight="1" x14ac:dyDescent="0.25">
      <c r="A1536" s="172"/>
      <c r="B1536" s="169"/>
      <c r="C1536" s="175"/>
      <c r="D1536" s="203" t="s">
        <v>464</v>
      </c>
      <c r="E1536" s="204"/>
      <c r="F1536" s="112" t="s">
        <v>108</v>
      </c>
      <c r="G1536" s="3" t="s">
        <v>49</v>
      </c>
      <c r="H1536" s="3" t="s">
        <v>415</v>
      </c>
      <c r="I1536" s="5">
        <v>6682</v>
      </c>
    </row>
    <row r="1537" spans="1:9" ht="20.100000000000001" customHeight="1" x14ac:dyDescent="0.25">
      <c r="A1537" s="172"/>
      <c r="B1537" s="169"/>
      <c r="C1537" s="175"/>
      <c r="D1537" s="205"/>
      <c r="E1537" s="206"/>
      <c r="F1537" s="113" t="s">
        <v>26</v>
      </c>
      <c r="G1537" s="3" t="s">
        <v>49</v>
      </c>
      <c r="H1537" s="3" t="s">
        <v>415</v>
      </c>
      <c r="I1537" s="5">
        <v>4623</v>
      </c>
    </row>
    <row r="1538" spans="1:9" ht="20.100000000000001" customHeight="1" x14ac:dyDescent="0.25">
      <c r="A1538" s="172"/>
      <c r="B1538" s="169"/>
      <c r="C1538" s="175"/>
      <c r="D1538" s="203" t="s">
        <v>465</v>
      </c>
      <c r="E1538" s="204"/>
      <c r="F1538" s="112" t="s">
        <v>108</v>
      </c>
      <c r="G1538" s="3" t="s">
        <v>49</v>
      </c>
      <c r="H1538" s="3" t="s">
        <v>415</v>
      </c>
      <c r="I1538" s="5">
        <v>21862</v>
      </c>
    </row>
    <row r="1539" spans="1:9" ht="20.100000000000001" customHeight="1" x14ac:dyDescent="0.25">
      <c r="A1539" s="172"/>
      <c r="B1539" s="169"/>
      <c r="C1539" s="175"/>
      <c r="D1539" s="205"/>
      <c r="E1539" s="206"/>
      <c r="F1539" s="113" t="s">
        <v>26</v>
      </c>
      <c r="G1539" s="3" t="s">
        <v>49</v>
      </c>
      <c r="H1539" s="3" t="s">
        <v>415</v>
      </c>
      <c r="I1539" s="5">
        <v>5478</v>
      </c>
    </row>
    <row r="1540" spans="1:9" ht="20.100000000000001" customHeight="1" x14ac:dyDescent="0.25">
      <c r="A1540" s="172"/>
      <c r="B1540" s="169"/>
      <c r="C1540" s="175"/>
      <c r="D1540" s="207"/>
      <c r="E1540" s="208"/>
      <c r="F1540" s="123" t="s">
        <v>466</v>
      </c>
      <c r="G1540" s="3" t="s">
        <v>49</v>
      </c>
      <c r="H1540" s="3" t="s">
        <v>415</v>
      </c>
      <c r="I1540" s="5">
        <v>435</v>
      </c>
    </row>
    <row r="1541" spans="1:9" ht="20.100000000000001" customHeight="1" x14ac:dyDescent="0.25">
      <c r="A1541" s="172"/>
      <c r="B1541" s="169"/>
      <c r="C1541" s="175"/>
      <c r="D1541" s="203" t="s">
        <v>467</v>
      </c>
      <c r="E1541" s="218"/>
      <c r="F1541" s="112" t="s">
        <v>108</v>
      </c>
      <c r="G1541" s="3" t="s">
        <v>49</v>
      </c>
      <c r="H1541" s="3" t="s">
        <v>415</v>
      </c>
      <c r="I1541" s="5">
        <v>8702</v>
      </c>
    </row>
    <row r="1542" spans="1:9" ht="20.100000000000001" customHeight="1" x14ac:dyDescent="0.25">
      <c r="A1542" s="173"/>
      <c r="B1542" s="169"/>
      <c r="C1542" s="175"/>
      <c r="D1542" s="225"/>
      <c r="E1542" s="226"/>
      <c r="F1542" s="112" t="s">
        <v>119</v>
      </c>
      <c r="G1542" s="3" t="s">
        <v>49</v>
      </c>
      <c r="H1542" s="3" t="s">
        <v>415</v>
      </c>
      <c r="I1542" s="5">
        <v>1040</v>
      </c>
    </row>
    <row r="1543" spans="1:9" ht="20.100000000000001" customHeight="1" x14ac:dyDescent="0.25">
      <c r="A1543" s="171" t="s">
        <v>16</v>
      </c>
      <c r="B1543" s="169"/>
      <c r="C1543" s="175"/>
      <c r="D1543" s="184" t="s">
        <v>112</v>
      </c>
      <c r="E1543" s="218"/>
      <c r="F1543" s="87" t="s">
        <v>108</v>
      </c>
      <c r="G1543" s="3" t="s">
        <v>49</v>
      </c>
      <c r="H1543" s="3" t="s">
        <v>415</v>
      </c>
      <c r="I1543" s="5">
        <v>410</v>
      </c>
    </row>
    <row r="1544" spans="1:9" ht="20.100000000000001" customHeight="1" x14ac:dyDescent="0.25">
      <c r="A1544" s="172"/>
      <c r="B1544" s="169"/>
      <c r="C1544" s="175"/>
      <c r="D1544" s="219"/>
      <c r="E1544" s="220"/>
      <c r="F1544" s="87" t="s">
        <v>119</v>
      </c>
      <c r="G1544" s="3" t="s">
        <v>49</v>
      </c>
      <c r="H1544" s="3" t="s">
        <v>415</v>
      </c>
      <c r="I1544" s="5">
        <v>61</v>
      </c>
    </row>
    <row r="1545" spans="1:9" ht="20.100000000000001" customHeight="1" x14ac:dyDescent="0.25">
      <c r="A1545" s="172"/>
      <c r="B1545" s="169"/>
      <c r="C1545" s="175"/>
      <c r="D1545" s="203" t="s">
        <v>468</v>
      </c>
      <c r="E1545" s="218"/>
      <c r="F1545" s="87" t="s">
        <v>108</v>
      </c>
      <c r="G1545" s="3" t="s">
        <v>49</v>
      </c>
      <c r="H1545" s="3" t="s">
        <v>415</v>
      </c>
      <c r="I1545" s="5">
        <v>8294</v>
      </c>
    </row>
    <row r="1546" spans="1:9" ht="20.100000000000001" customHeight="1" x14ac:dyDescent="0.25">
      <c r="A1546" s="172"/>
      <c r="B1546" s="169"/>
      <c r="C1546" s="175"/>
      <c r="D1546" s="219"/>
      <c r="E1546" s="220"/>
      <c r="F1546" s="87" t="s">
        <v>119</v>
      </c>
      <c r="G1546" s="3" t="s">
        <v>49</v>
      </c>
      <c r="H1546" s="3" t="s">
        <v>415</v>
      </c>
      <c r="I1546" s="5">
        <v>969</v>
      </c>
    </row>
    <row r="1547" spans="1:9" ht="20.100000000000001" customHeight="1" x14ac:dyDescent="0.25">
      <c r="A1547" s="172"/>
      <c r="B1547" s="169"/>
      <c r="C1547" s="176"/>
      <c r="D1547" s="163" t="s">
        <v>107</v>
      </c>
      <c r="E1547" s="189"/>
      <c r="F1547" s="190"/>
      <c r="G1547" s="3" t="s">
        <v>49</v>
      </c>
      <c r="H1547" s="3" t="s">
        <v>415</v>
      </c>
      <c r="I1547" s="5">
        <v>130</v>
      </c>
    </row>
    <row r="1548" spans="1:9" ht="20.100000000000001" customHeight="1" x14ac:dyDescent="0.25">
      <c r="A1548" s="172"/>
      <c r="B1548" s="170"/>
      <c r="C1548" s="188" t="s">
        <v>118</v>
      </c>
      <c r="D1548" s="189"/>
      <c r="E1548" s="189"/>
      <c r="F1548" s="190"/>
      <c r="G1548" s="3" t="s">
        <v>49</v>
      </c>
      <c r="H1548" s="3" t="s">
        <v>415</v>
      </c>
      <c r="I1548" s="5">
        <v>575</v>
      </c>
    </row>
    <row r="1549" spans="1:9" ht="20.100000000000001" customHeight="1" x14ac:dyDescent="0.25">
      <c r="A1549" s="172"/>
      <c r="B1549" s="168" t="s">
        <v>132</v>
      </c>
      <c r="C1549" s="168" t="s">
        <v>110</v>
      </c>
      <c r="D1549" s="163" t="s">
        <v>33</v>
      </c>
      <c r="E1549" s="189"/>
      <c r="F1549" s="190"/>
      <c r="G1549" s="3" t="s">
        <v>49</v>
      </c>
      <c r="H1549" s="3" t="s">
        <v>415</v>
      </c>
      <c r="I1549" s="5">
        <v>229233</v>
      </c>
    </row>
    <row r="1550" spans="1:9" ht="20.100000000000001" customHeight="1" x14ac:dyDescent="0.25">
      <c r="A1550" s="172"/>
      <c r="B1550" s="169"/>
      <c r="C1550" s="169"/>
      <c r="D1550" s="184" t="s">
        <v>116</v>
      </c>
      <c r="E1550" s="218"/>
      <c r="F1550" s="87" t="s">
        <v>108</v>
      </c>
      <c r="G1550" s="3" t="s">
        <v>49</v>
      </c>
      <c r="H1550" s="3" t="s">
        <v>415</v>
      </c>
      <c r="I1550" s="5">
        <v>1116</v>
      </c>
    </row>
    <row r="1551" spans="1:9" ht="20.100000000000001" customHeight="1" x14ac:dyDescent="0.25">
      <c r="A1551" s="172"/>
      <c r="B1551" s="169"/>
      <c r="C1551" s="169"/>
      <c r="D1551" s="219"/>
      <c r="E1551" s="220"/>
      <c r="F1551" s="87" t="s">
        <v>119</v>
      </c>
      <c r="G1551" s="3" t="s">
        <v>49</v>
      </c>
      <c r="H1551" s="3" t="s">
        <v>415</v>
      </c>
      <c r="I1551" s="5">
        <v>641</v>
      </c>
    </row>
    <row r="1552" spans="1:9" ht="20.100000000000001" customHeight="1" x14ac:dyDescent="0.25">
      <c r="A1552" s="172"/>
      <c r="B1552" s="169"/>
      <c r="C1552" s="169"/>
      <c r="D1552" s="184" t="s">
        <v>115</v>
      </c>
      <c r="E1552" s="218"/>
      <c r="F1552" s="87" t="s">
        <v>108</v>
      </c>
      <c r="G1552" s="3" t="s">
        <v>49</v>
      </c>
      <c r="H1552" s="3" t="s">
        <v>415</v>
      </c>
      <c r="I1552" s="5">
        <v>12887</v>
      </c>
    </row>
    <row r="1553" spans="1:9" ht="20.100000000000001" customHeight="1" x14ac:dyDescent="0.25">
      <c r="A1553" s="172"/>
      <c r="B1553" s="169"/>
      <c r="C1553" s="169"/>
      <c r="D1553" s="219"/>
      <c r="E1553" s="220"/>
      <c r="F1553" s="87" t="s">
        <v>119</v>
      </c>
      <c r="G1553" s="3" t="s">
        <v>49</v>
      </c>
      <c r="H1553" s="3" t="s">
        <v>415</v>
      </c>
      <c r="I1553" s="5">
        <v>3844</v>
      </c>
    </row>
    <row r="1554" spans="1:9" ht="20.100000000000001" customHeight="1" x14ac:dyDescent="0.25">
      <c r="A1554" s="172"/>
      <c r="B1554" s="169"/>
      <c r="C1554" s="169"/>
      <c r="D1554" s="184" t="s">
        <v>113</v>
      </c>
      <c r="E1554" s="218"/>
      <c r="F1554" s="87" t="s">
        <v>108</v>
      </c>
      <c r="G1554" s="3" t="s">
        <v>49</v>
      </c>
      <c r="H1554" s="3" t="s">
        <v>415</v>
      </c>
      <c r="I1554" s="5">
        <v>51409</v>
      </c>
    </row>
    <row r="1555" spans="1:9" ht="20.100000000000001" customHeight="1" x14ac:dyDescent="0.25">
      <c r="A1555" s="172"/>
      <c r="B1555" s="169"/>
      <c r="C1555" s="169"/>
      <c r="D1555" s="219"/>
      <c r="E1555" s="220"/>
      <c r="F1555" s="87" t="s">
        <v>119</v>
      </c>
      <c r="G1555" s="3" t="s">
        <v>49</v>
      </c>
      <c r="H1555" s="3" t="s">
        <v>415</v>
      </c>
      <c r="I1555" s="5">
        <v>17165</v>
      </c>
    </row>
    <row r="1556" spans="1:9" ht="20.100000000000001" customHeight="1" x14ac:dyDescent="0.25">
      <c r="A1556" s="172"/>
      <c r="B1556" s="169"/>
      <c r="C1556" s="169"/>
      <c r="D1556" s="168" t="s">
        <v>106</v>
      </c>
      <c r="E1556" s="168" t="s">
        <v>111</v>
      </c>
      <c r="F1556" s="112" t="s">
        <v>108</v>
      </c>
      <c r="G1556" s="3" t="s">
        <v>49</v>
      </c>
      <c r="H1556" s="3" t="s">
        <v>415</v>
      </c>
      <c r="I1556" s="5">
        <v>16903</v>
      </c>
    </row>
    <row r="1557" spans="1:9" ht="20.100000000000001" customHeight="1" x14ac:dyDescent="0.25">
      <c r="A1557" s="172"/>
      <c r="B1557" s="169"/>
      <c r="C1557" s="169"/>
      <c r="D1557" s="169"/>
      <c r="E1557" s="217"/>
      <c r="F1557" s="112" t="s">
        <v>119</v>
      </c>
      <c r="G1557" s="3" t="s">
        <v>49</v>
      </c>
      <c r="H1557" s="3" t="s">
        <v>415</v>
      </c>
      <c r="I1557" s="5">
        <v>2449</v>
      </c>
    </row>
    <row r="1558" spans="1:9" ht="20.100000000000001" customHeight="1" x14ac:dyDescent="0.25">
      <c r="A1558" s="172"/>
      <c r="B1558" s="169"/>
      <c r="C1558" s="169"/>
      <c r="D1558" s="169"/>
      <c r="E1558" s="223" t="s">
        <v>463</v>
      </c>
      <c r="F1558" s="112" t="s">
        <v>108</v>
      </c>
      <c r="G1558" s="3" t="s">
        <v>49</v>
      </c>
      <c r="H1558" s="3" t="s">
        <v>415</v>
      </c>
      <c r="I1558" s="5">
        <v>12201</v>
      </c>
    </row>
    <row r="1559" spans="1:9" ht="20.100000000000001" customHeight="1" x14ac:dyDescent="0.25">
      <c r="A1559" s="172"/>
      <c r="B1559" s="169"/>
      <c r="C1559" s="169"/>
      <c r="D1559" s="170"/>
      <c r="E1559" s="170"/>
      <c r="F1559" s="112" t="s">
        <v>119</v>
      </c>
      <c r="G1559" s="3" t="s">
        <v>49</v>
      </c>
      <c r="H1559" s="3" t="s">
        <v>415</v>
      </c>
      <c r="I1559" s="5">
        <v>522</v>
      </c>
    </row>
    <row r="1560" spans="1:9" ht="20.100000000000001" customHeight="1" x14ac:dyDescent="0.25">
      <c r="A1560" s="172"/>
      <c r="B1560" s="169"/>
      <c r="C1560" s="169"/>
      <c r="D1560" s="203" t="s">
        <v>464</v>
      </c>
      <c r="E1560" s="204"/>
      <c r="F1560" s="112" t="s">
        <v>108</v>
      </c>
      <c r="G1560" s="3" t="s">
        <v>49</v>
      </c>
      <c r="H1560" s="3" t="s">
        <v>415</v>
      </c>
      <c r="I1560" s="5">
        <v>11078</v>
      </c>
    </row>
    <row r="1561" spans="1:9" ht="20.100000000000001" customHeight="1" x14ac:dyDescent="0.25">
      <c r="A1561" s="172"/>
      <c r="B1561" s="169"/>
      <c r="C1561" s="169"/>
      <c r="D1561" s="205"/>
      <c r="E1561" s="206"/>
      <c r="F1561" s="113" t="s">
        <v>26</v>
      </c>
      <c r="G1561" s="3" t="s">
        <v>49</v>
      </c>
      <c r="H1561" s="3" t="s">
        <v>415</v>
      </c>
      <c r="I1561" s="5">
        <v>6046</v>
      </c>
    </row>
    <row r="1562" spans="1:9" ht="20.100000000000001" customHeight="1" x14ac:dyDescent="0.25">
      <c r="A1562" s="172"/>
      <c r="B1562" s="169"/>
      <c r="C1562" s="169"/>
      <c r="D1562" s="203" t="s">
        <v>465</v>
      </c>
      <c r="E1562" s="204"/>
      <c r="F1562" s="112" t="s">
        <v>108</v>
      </c>
      <c r="G1562" s="3" t="s">
        <v>49</v>
      </c>
      <c r="H1562" s="3" t="s">
        <v>415</v>
      </c>
      <c r="I1562" s="5">
        <v>44498</v>
      </c>
    </row>
    <row r="1563" spans="1:9" ht="20.100000000000001" customHeight="1" x14ac:dyDescent="0.25">
      <c r="A1563" s="172"/>
      <c r="B1563" s="169"/>
      <c r="C1563" s="169"/>
      <c r="D1563" s="205"/>
      <c r="E1563" s="206"/>
      <c r="F1563" s="113" t="s">
        <v>26</v>
      </c>
      <c r="G1563" s="3" t="s">
        <v>49</v>
      </c>
      <c r="H1563" s="3" t="s">
        <v>415</v>
      </c>
      <c r="I1563" s="5">
        <v>9882</v>
      </c>
    </row>
    <row r="1564" spans="1:9" ht="20.100000000000001" customHeight="1" x14ac:dyDescent="0.25">
      <c r="A1564" s="172"/>
      <c r="B1564" s="169"/>
      <c r="C1564" s="169"/>
      <c r="D1564" s="207"/>
      <c r="E1564" s="208"/>
      <c r="F1564" s="123" t="s">
        <v>466</v>
      </c>
      <c r="G1564" s="3" t="s">
        <v>49</v>
      </c>
      <c r="H1564" s="3" t="s">
        <v>415</v>
      </c>
      <c r="I1564" s="5">
        <v>866</v>
      </c>
    </row>
    <row r="1565" spans="1:9" ht="20.100000000000001" customHeight="1" x14ac:dyDescent="0.25">
      <c r="A1565" s="172"/>
      <c r="B1565" s="169"/>
      <c r="C1565" s="169"/>
      <c r="D1565" s="203" t="s">
        <v>467</v>
      </c>
      <c r="E1565" s="218"/>
      <c r="F1565" s="112" t="s">
        <v>108</v>
      </c>
      <c r="G1565" s="3" t="s">
        <v>49</v>
      </c>
      <c r="H1565" s="3" t="s">
        <v>415</v>
      </c>
      <c r="I1565" s="5">
        <v>16633</v>
      </c>
    </row>
    <row r="1566" spans="1:9" ht="20.100000000000001" customHeight="1" x14ac:dyDescent="0.25">
      <c r="A1566" s="172"/>
      <c r="B1566" s="169"/>
      <c r="C1566" s="169"/>
      <c r="D1566" s="219"/>
      <c r="E1566" s="220"/>
      <c r="F1566" s="112" t="s">
        <v>119</v>
      </c>
      <c r="G1566" s="3" t="s">
        <v>49</v>
      </c>
      <c r="H1566" s="3" t="s">
        <v>415</v>
      </c>
      <c r="I1566" s="5">
        <v>2580</v>
      </c>
    </row>
    <row r="1567" spans="1:9" ht="20.100000000000001" customHeight="1" x14ac:dyDescent="0.25">
      <c r="A1567" s="172"/>
      <c r="B1567" s="169"/>
      <c r="C1567" s="169"/>
      <c r="D1567" s="184" t="s">
        <v>112</v>
      </c>
      <c r="E1567" s="218"/>
      <c r="F1567" s="112" t="s">
        <v>108</v>
      </c>
      <c r="G1567" s="3" t="s">
        <v>49</v>
      </c>
      <c r="H1567" s="3" t="s">
        <v>415</v>
      </c>
      <c r="I1567" s="5">
        <v>354</v>
      </c>
    </row>
    <row r="1568" spans="1:9" ht="20.100000000000001" customHeight="1" x14ac:dyDescent="0.25">
      <c r="A1568" s="172"/>
      <c r="B1568" s="169"/>
      <c r="C1568" s="169"/>
      <c r="D1568" s="219"/>
      <c r="E1568" s="220"/>
      <c r="F1568" s="112" t="s">
        <v>119</v>
      </c>
      <c r="G1568" s="3" t="s">
        <v>49</v>
      </c>
      <c r="H1568" s="3" t="s">
        <v>415</v>
      </c>
      <c r="I1568" s="5">
        <v>62</v>
      </c>
    </row>
    <row r="1569" spans="1:9" ht="20.100000000000001" customHeight="1" x14ac:dyDescent="0.25">
      <c r="A1569" s="172"/>
      <c r="B1569" s="169"/>
      <c r="C1569" s="169"/>
      <c r="D1569" s="203" t="s">
        <v>468</v>
      </c>
      <c r="E1569" s="218"/>
      <c r="F1569" s="112" t="s">
        <v>108</v>
      </c>
      <c r="G1569" s="3" t="s">
        <v>49</v>
      </c>
      <c r="H1569" s="3" t="s">
        <v>415</v>
      </c>
      <c r="I1569" s="5">
        <v>16045</v>
      </c>
    </row>
    <row r="1570" spans="1:9" ht="20.100000000000001" customHeight="1" x14ac:dyDescent="0.25">
      <c r="A1570" s="172"/>
      <c r="B1570" s="169"/>
      <c r="C1570" s="169"/>
      <c r="D1570" s="219"/>
      <c r="E1570" s="220"/>
      <c r="F1570" s="112" t="s">
        <v>119</v>
      </c>
      <c r="G1570" s="3" t="s">
        <v>49</v>
      </c>
      <c r="H1570" s="3" t="s">
        <v>415</v>
      </c>
      <c r="I1570" s="5">
        <v>1382</v>
      </c>
    </row>
    <row r="1571" spans="1:9" ht="20.100000000000001" customHeight="1" x14ac:dyDescent="0.25">
      <c r="A1571" s="172"/>
      <c r="B1571" s="169"/>
      <c r="C1571" s="170"/>
      <c r="D1571" s="163" t="s">
        <v>107</v>
      </c>
      <c r="E1571" s="189"/>
      <c r="F1571" s="190"/>
      <c r="G1571" s="3" t="s">
        <v>49</v>
      </c>
      <c r="H1571" s="3" t="s">
        <v>415</v>
      </c>
      <c r="I1571" s="5">
        <v>670</v>
      </c>
    </row>
    <row r="1572" spans="1:9" ht="20.100000000000001" customHeight="1" x14ac:dyDescent="0.25">
      <c r="A1572" s="172"/>
      <c r="B1572" s="170"/>
      <c r="C1572" s="188" t="s">
        <v>118</v>
      </c>
      <c r="D1572" s="189"/>
      <c r="E1572" s="189"/>
      <c r="F1572" s="190"/>
      <c r="G1572" s="3" t="s">
        <v>49</v>
      </c>
      <c r="H1572" s="3" t="s">
        <v>415</v>
      </c>
      <c r="I1572" s="5">
        <v>1069</v>
      </c>
    </row>
    <row r="1573" spans="1:9" ht="20.100000000000001" customHeight="1" x14ac:dyDescent="0.25">
      <c r="A1573" s="172"/>
      <c r="B1573" s="168" t="s">
        <v>54</v>
      </c>
      <c r="C1573" s="168" t="s">
        <v>110</v>
      </c>
      <c r="D1573" s="163" t="s">
        <v>33</v>
      </c>
      <c r="E1573" s="166"/>
      <c r="F1573" s="167"/>
      <c r="G1573" s="3" t="s">
        <v>49</v>
      </c>
      <c r="H1573" s="3" t="s">
        <v>415</v>
      </c>
      <c r="I1573" s="5">
        <v>140636</v>
      </c>
    </row>
    <row r="1574" spans="1:9" ht="20.100000000000001" customHeight="1" x14ac:dyDescent="0.25">
      <c r="A1574" s="172"/>
      <c r="B1574" s="169"/>
      <c r="C1574" s="169"/>
      <c r="D1574" s="184" t="s">
        <v>116</v>
      </c>
      <c r="E1574" s="218"/>
      <c r="F1574" s="87" t="s">
        <v>108</v>
      </c>
      <c r="G1574" s="3" t="s">
        <v>49</v>
      </c>
      <c r="H1574" s="3" t="s">
        <v>415</v>
      </c>
      <c r="I1574" s="5">
        <v>343</v>
      </c>
    </row>
    <row r="1575" spans="1:9" ht="20.100000000000001" customHeight="1" x14ac:dyDescent="0.25">
      <c r="A1575" s="172"/>
      <c r="B1575" s="169"/>
      <c r="C1575" s="169"/>
      <c r="D1575" s="219"/>
      <c r="E1575" s="220"/>
      <c r="F1575" s="87" t="s">
        <v>119</v>
      </c>
      <c r="G1575" s="3" t="s">
        <v>49</v>
      </c>
      <c r="H1575" s="3" t="s">
        <v>415</v>
      </c>
      <c r="I1575" s="5">
        <v>254</v>
      </c>
    </row>
    <row r="1576" spans="1:9" ht="20.100000000000001" customHeight="1" x14ac:dyDescent="0.25">
      <c r="A1576" s="172"/>
      <c r="B1576" s="169"/>
      <c r="C1576" s="169"/>
      <c r="D1576" s="184" t="s">
        <v>115</v>
      </c>
      <c r="E1576" s="218"/>
      <c r="F1576" s="87" t="s">
        <v>108</v>
      </c>
      <c r="G1576" s="3" t="s">
        <v>49</v>
      </c>
      <c r="H1576" s="3" t="s">
        <v>415</v>
      </c>
      <c r="I1576" s="5">
        <v>5453</v>
      </c>
    </row>
    <row r="1577" spans="1:9" ht="20.100000000000001" customHeight="1" x14ac:dyDescent="0.25">
      <c r="A1577" s="173"/>
      <c r="B1577" s="169"/>
      <c r="C1577" s="169"/>
      <c r="D1577" s="225"/>
      <c r="E1577" s="226"/>
      <c r="F1577" s="87" t="s">
        <v>119</v>
      </c>
      <c r="G1577" s="3" t="s">
        <v>49</v>
      </c>
      <c r="H1577" s="3" t="s">
        <v>415</v>
      </c>
      <c r="I1577" s="5">
        <v>1830</v>
      </c>
    </row>
    <row r="1578" spans="1:9" ht="20.100000000000001" customHeight="1" x14ac:dyDescent="0.25">
      <c r="A1578" s="171" t="s">
        <v>16</v>
      </c>
      <c r="B1578" s="169"/>
      <c r="C1578" s="169"/>
      <c r="D1578" s="184" t="s">
        <v>113</v>
      </c>
      <c r="E1578" s="218"/>
      <c r="F1578" s="87" t="s">
        <v>108</v>
      </c>
      <c r="G1578" s="3" t="s">
        <v>49</v>
      </c>
      <c r="H1578" s="3" t="s">
        <v>415</v>
      </c>
      <c r="I1578" s="5">
        <v>25382</v>
      </c>
    </row>
    <row r="1579" spans="1:9" ht="20.100000000000001" customHeight="1" x14ac:dyDescent="0.25">
      <c r="A1579" s="172"/>
      <c r="B1579" s="169"/>
      <c r="C1579" s="169"/>
      <c r="D1579" s="219"/>
      <c r="E1579" s="220"/>
      <c r="F1579" s="87" t="s">
        <v>119</v>
      </c>
      <c r="G1579" s="3" t="s">
        <v>49</v>
      </c>
      <c r="H1579" s="3" t="s">
        <v>415</v>
      </c>
      <c r="I1579" s="5">
        <v>9990</v>
      </c>
    </row>
    <row r="1580" spans="1:9" ht="20.100000000000001" customHeight="1" x14ac:dyDescent="0.25">
      <c r="A1580" s="172"/>
      <c r="B1580" s="169"/>
      <c r="C1580" s="169"/>
      <c r="D1580" s="168" t="s">
        <v>106</v>
      </c>
      <c r="E1580" s="168" t="s">
        <v>111</v>
      </c>
      <c r="F1580" s="112" t="s">
        <v>108</v>
      </c>
      <c r="G1580" s="3" t="s">
        <v>49</v>
      </c>
      <c r="H1580" s="3" t="s">
        <v>415</v>
      </c>
      <c r="I1580" s="5">
        <v>8600</v>
      </c>
    </row>
    <row r="1581" spans="1:9" ht="20.100000000000001" customHeight="1" x14ac:dyDescent="0.25">
      <c r="A1581" s="172"/>
      <c r="B1581" s="169"/>
      <c r="C1581" s="169"/>
      <c r="D1581" s="169"/>
      <c r="E1581" s="217"/>
      <c r="F1581" s="112" t="s">
        <v>119</v>
      </c>
      <c r="G1581" s="3" t="s">
        <v>49</v>
      </c>
      <c r="H1581" s="3" t="s">
        <v>415</v>
      </c>
      <c r="I1581" s="5">
        <v>1750</v>
      </c>
    </row>
    <row r="1582" spans="1:9" ht="20.100000000000001" customHeight="1" x14ac:dyDescent="0.25">
      <c r="A1582" s="172"/>
      <c r="B1582" s="169"/>
      <c r="C1582" s="169"/>
      <c r="D1582" s="169"/>
      <c r="E1582" s="223" t="s">
        <v>463</v>
      </c>
      <c r="F1582" s="112" t="s">
        <v>108</v>
      </c>
      <c r="G1582" s="3" t="s">
        <v>49</v>
      </c>
      <c r="H1582" s="3" t="s">
        <v>415</v>
      </c>
      <c r="I1582" s="5">
        <v>6443</v>
      </c>
    </row>
    <row r="1583" spans="1:9" ht="20.100000000000001" customHeight="1" x14ac:dyDescent="0.25">
      <c r="A1583" s="172"/>
      <c r="B1583" s="169"/>
      <c r="C1583" s="169"/>
      <c r="D1583" s="170"/>
      <c r="E1583" s="170"/>
      <c r="F1583" s="112" t="s">
        <v>119</v>
      </c>
      <c r="G1583" s="3" t="s">
        <v>49</v>
      </c>
      <c r="H1583" s="3" t="s">
        <v>415</v>
      </c>
      <c r="I1583" s="5">
        <v>374</v>
      </c>
    </row>
    <row r="1584" spans="1:9" ht="20.100000000000001" customHeight="1" x14ac:dyDescent="0.25">
      <c r="A1584" s="172"/>
      <c r="B1584" s="169"/>
      <c r="C1584" s="169"/>
      <c r="D1584" s="203" t="s">
        <v>464</v>
      </c>
      <c r="E1584" s="204"/>
      <c r="F1584" s="112" t="s">
        <v>108</v>
      </c>
      <c r="G1584" s="3" t="s">
        <v>49</v>
      </c>
      <c r="H1584" s="3" t="s">
        <v>415</v>
      </c>
      <c r="I1584" s="5">
        <v>5551</v>
      </c>
    </row>
    <row r="1585" spans="1:9" ht="20.100000000000001" customHeight="1" x14ac:dyDescent="0.25">
      <c r="A1585" s="172"/>
      <c r="B1585" s="169"/>
      <c r="C1585" s="169"/>
      <c r="D1585" s="205"/>
      <c r="E1585" s="206"/>
      <c r="F1585" s="113" t="s">
        <v>26</v>
      </c>
      <c r="G1585" s="3" t="s">
        <v>49</v>
      </c>
      <c r="H1585" s="3" t="s">
        <v>415</v>
      </c>
      <c r="I1585" s="5">
        <v>3215</v>
      </c>
    </row>
    <row r="1586" spans="1:9" ht="20.100000000000001" customHeight="1" x14ac:dyDescent="0.25">
      <c r="A1586" s="172"/>
      <c r="B1586" s="169"/>
      <c r="C1586" s="169"/>
      <c r="D1586" s="203" t="s">
        <v>465</v>
      </c>
      <c r="E1586" s="204"/>
      <c r="F1586" s="112" t="s">
        <v>108</v>
      </c>
      <c r="G1586" s="3" t="s">
        <v>49</v>
      </c>
      <c r="H1586" s="3" t="s">
        <v>415</v>
      </c>
      <c r="I1586" s="5">
        <v>29726</v>
      </c>
    </row>
    <row r="1587" spans="1:9" ht="20.100000000000001" customHeight="1" x14ac:dyDescent="0.25">
      <c r="A1587" s="172"/>
      <c r="B1587" s="169"/>
      <c r="C1587" s="169"/>
      <c r="D1587" s="205"/>
      <c r="E1587" s="206"/>
      <c r="F1587" s="113" t="s">
        <v>26</v>
      </c>
      <c r="G1587" s="3" t="s">
        <v>49</v>
      </c>
      <c r="H1587" s="3" t="s">
        <v>415</v>
      </c>
      <c r="I1587" s="5">
        <v>7182</v>
      </c>
    </row>
    <row r="1588" spans="1:9" ht="20.100000000000001" customHeight="1" x14ac:dyDescent="0.25">
      <c r="A1588" s="172"/>
      <c r="B1588" s="169"/>
      <c r="C1588" s="169"/>
      <c r="D1588" s="207"/>
      <c r="E1588" s="208"/>
      <c r="F1588" s="123" t="s">
        <v>466</v>
      </c>
      <c r="G1588" s="3" t="s">
        <v>49</v>
      </c>
      <c r="H1588" s="3" t="s">
        <v>415</v>
      </c>
      <c r="I1588" s="5">
        <v>594</v>
      </c>
    </row>
    <row r="1589" spans="1:9" ht="20.100000000000001" customHeight="1" x14ac:dyDescent="0.25">
      <c r="A1589" s="172"/>
      <c r="B1589" s="169"/>
      <c r="C1589" s="169"/>
      <c r="D1589" s="203" t="s">
        <v>467</v>
      </c>
      <c r="E1589" s="218"/>
      <c r="F1589" s="112" t="s">
        <v>108</v>
      </c>
      <c r="G1589" s="3" t="s">
        <v>49</v>
      </c>
      <c r="H1589" s="3" t="s">
        <v>415</v>
      </c>
      <c r="I1589" s="5">
        <v>15041</v>
      </c>
    </row>
    <row r="1590" spans="1:9" ht="20.100000000000001" customHeight="1" x14ac:dyDescent="0.25">
      <c r="A1590" s="172"/>
      <c r="B1590" s="169"/>
      <c r="C1590" s="169"/>
      <c r="D1590" s="219"/>
      <c r="E1590" s="220"/>
      <c r="F1590" s="112" t="s">
        <v>119</v>
      </c>
      <c r="G1590" s="3" t="s">
        <v>49</v>
      </c>
      <c r="H1590" s="3" t="s">
        <v>415</v>
      </c>
      <c r="I1590" s="5">
        <v>1746</v>
      </c>
    </row>
    <row r="1591" spans="1:9" ht="20.100000000000001" customHeight="1" x14ac:dyDescent="0.25">
      <c r="A1591" s="172"/>
      <c r="B1591" s="169"/>
      <c r="C1591" s="169"/>
      <c r="D1591" s="184" t="s">
        <v>112</v>
      </c>
      <c r="E1591" s="218"/>
      <c r="F1591" s="112" t="s">
        <v>108</v>
      </c>
      <c r="G1591" s="3" t="s">
        <v>49</v>
      </c>
      <c r="H1591" s="3" t="s">
        <v>415</v>
      </c>
      <c r="I1591" s="5">
        <v>558</v>
      </c>
    </row>
    <row r="1592" spans="1:9" ht="20.100000000000001" customHeight="1" x14ac:dyDescent="0.25">
      <c r="A1592" s="172"/>
      <c r="B1592" s="169"/>
      <c r="C1592" s="169"/>
      <c r="D1592" s="219"/>
      <c r="E1592" s="220"/>
      <c r="F1592" s="112" t="s">
        <v>119</v>
      </c>
      <c r="G1592" s="3" t="s">
        <v>49</v>
      </c>
      <c r="H1592" s="3" t="s">
        <v>415</v>
      </c>
      <c r="I1592" s="5">
        <v>64</v>
      </c>
    </row>
    <row r="1593" spans="1:9" ht="20.100000000000001" customHeight="1" x14ac:dyDescent="0.25">
      <c r="A1593" s="172"/>
      <c r="B1593" s="169"/>
      <c r="C1593" s="169"/>
      <c r="D1593" s="203" t="s">
        <v>468</v>
      </c>
      <c r="E1593" s="218"/>
      <c r="F1593" s="112" t="s">
        <v>108</v>
      </c>
      <c r="G1593" s="3" t="s">
        <v>49</v>
      </c>
      <c r="H1593" s="3" t="s">
        <v>415</v>
      </c>
      <c r="I1593" s="5">
        <v>15339</v>
      </c>
    </row>
    <row r="1594" spans="1:9" ht="20.100000000000001" customHeight="1" x14ac:dyDescent="0.25">
      <c r="A1594" s="172"/>
      <c r="B1594" s="169"/>
      <c r="C1594" s="169"/>
      <c r="D1594" s="219"/>
      <c r="E1594" s="220"/>
      <c r="F1594" s="112" t="s">
        <v>119</v>
      </c>
      <c r="G1594" s="3" t="s">
        <v>49</v>
      </c>
      <c r="H1594" s="3" t="s">
        <v>415</v>
      </c>
      <c r="I1594" s="5">
        <v>1013</v>
      </c>
    </row>
    <row r="1595" spans="1:9" ht="20.100000000000001" customHeight="1" x14ac:dyDescent="0.25">
      <c r="A1595" s="172"/>
      <c r="B1595" s="169"/>
      <c r="C1595" s="170"/>
      <c r="D1595" s="163" t="s">
        <v>107</v>
      </c>
      <c r="E1595" s="189"/>
      <c r="F1595" s="190"/>
      <c r="G1595" s="3" t="s">
        <v>49</v>
      </c>
      <c r="H1595" s="3" t="s">
        <v>415</v>
      </c>
      <c r="I1595" s="5">
        <v>188</v>
      </c>
    </row>
    <row r="1596" spans="1:9" ht="20.100000000000001" customHeight="1" x14ac:dyDescent="0.25">
      <c r="A1596" s="172"/>
      <c r="B1596" s="170"/>
      <c r="C1596" s="188" t="s">
        <v>118</v>
      </c>
      <c r="D1596" s="189"/>
      <c r="E1596" s="189"/>
      <c r="F1596" s="190"/>
      <c r="G1596" s="3" t="s">
        <v>49</v>
      </c>
      <c r="H1596" s="3" t="s">
        <v>415</v>
      </c>
      <c r="I1596" s="5">
        <v>1209</v>
      </c>
    </row>
    <row r="1597" spans="1:9" ht="20.100000000000001" customHeight="1" x14ac:dyDescent="0.25">
      <c r="A1597" s="172"/>
      <c r="B1597" s="168" t="s">
        <v>101</v>
      </c>
      <c r="C1597" s="168" t="s">
        <v>110</v>
      </c>
      <c r="D1597" s="163" t="s">
        <v>33</v>
      </c>
      <c r="E1597" s="166"/>
      <c r="F1597" s="167"/>
      <c r="G1597" s="3" t="s">
        <v>49</v>
      </c>
      <c r="H1597" s="3" t="s">
        <v>415</v>
      </c>
      <c r="I1597" s="5">
        <v>44571</v>
      </c>
    </row>
    <row r="1598" spans="1:9" ht="20.100000000000001" customHeight="1" x14ac:dyDescent="0.25">
      <c r="A1598" s="172"/>
      <c r="B1598" s="169"/>
      <c r="C1598" s="169"/>
      <c r="D1598" s="184" t="s">
        <v>116</v>
      </c>
      <c r="E1598" s="218"/>
      <c r="F1598" s="87" t="s">
        <v>108</v>
      </c>
      <c r="G1598" s="3" t="s">
        <v>49</v>
      </c>
      <c r="H1598" s="3" t="s">
        <v>415</v>
      </c>
      <c r="I1598" s="5">
        <v>55</v>
      </c>
    </row>
    <row r="1599" spans="1:9" ht="20.100000000000001" customHeight="1" x14ac:dyDescent="0.25">
      <c r="A1599" s="172"/>
      <c r="B1599" s="169"/>
      <c r="C1599" s="169"/>
      <c r="D1599" s="219"/>
      <c r="E1599" s="220"/>
      <c r="F1599" s="87" t="s">
        <v>119</v>
      </c>
      <c r="G1599" s="3" t="s">
        <v>49</v>
      </c>
      <c r="H1599" s="3" t="s">
        <v>415</v>
      </c>
      <c r="I1599" s="5">
        <v>46</v>
      </c>
    </row>
    <row r="1600" spans="1:9" ht="20.100000000000001" customHeight="1" x14ac:dyDescent="0.25">
      <c r="A1600" s="172"/>
      <c r="B1600" s="169"/>
      <c r="C1600" s="169"/>
      <c r="D1600" s="184" t="s">
        <v>115</v>
      </c>
      <c r="E1600" s="218"/>
      <c r="F1600" s="87" t="s">
        <v>108</v>
      </c>
      <c r="G1600" s="3" t="s">
        <v>49</v>
      </c>
      <c r="H1600" s="3" t="s">
        <v>415</v>
      </c>
      <c r="I1600" s="5">
        <v>1185</v>
      </c>
    </row>
    <row r="1601" spans="1:9" ht="20.100000000000001" customHeight="1" x14ac:dyDescent="0.25">
      <c r="A1601" s="172"/>
      <c r="B1601" s="169"/>
      <c r="C1601" s="169"/>
      <c r="D1601" s="219"/>
      <c r="E1601" s="220"/>
      <c r="F1601" s="87" t="s">
        <v>119</v>
      </c>
      <c r="G1601" s="3" t="s">
        <v>49</v>
      </c>
      <c r="H1601" s="3" t="s">
        <v>415</v>
      </c>
      <c r="I1601" s="5">
        <v>413</v>
      </c>
    </row>
    <row r="1602" spans="1:9" ht="20.100000000000001" customHeight="1" x14ac:dyDescent="0.25">
      <c r="A1602" s="172"/>
      <c r="B1602" s="169"/>
      <c r="C1602" s="169"/>
      <c r="D1602" s="184" t="s">
        <v>113</v>
      </c>
      <c r="E1602" s="218"/>
      <c r="F1602" s="87" t="s">
        <v>108</v>
      </c>
      <c r="G1602" s="3" t="s">
        <v>49</v>
      </c>
      <c r="H1602" s="3" t="s">
        <v>415</v>
      </c>
      <c r="I1602" s="5">
        <v>6333</v>
      </c>
    </row>
    <row r="1603" spans="1:9" ht="20.100000000000001" customHeight="1" x14ac:dyDescent="0.25">
      <c r="A1603" s="172"/>
      <c r="B1603" s="169"/>
      <c r="C1603" s="169"/>
      <c r="D1603" s="219"/>
      <c r="E1603" s="220"/>
      <c r="F1603" s="87" t="s">
        <v>119</v>
      </c>
      <c r="G1603" s="3" t="s">
        <v>49</v>
      </c>
      <c r="H1603" s="3" t="s">
        <v>415</v>
      </c>
      <c r="I1603" s="5">
        <v>2397</v>
      </c>
    </row>
    <row r="1604" spans="1:9" ht="20.100000000000001" customHeight="1" x14ac:dyDescent="0.25">
      <c r="A1604" s="172"/>
      <c r="B1604" s="169"/>
      <c r="C1604" s="169"/>
      <c r="D1604" s="168" t="s">
        <v>106</v>
      </c>
      <c r="E1604" s="168" t="s">
        <v>111</v>
      </c>
      <c r="F1604" s="112" t="s">
        <v>108</v>
      </c>
      <c r="G1604" s="3" t="s">
        <v>49</v>
      </c>
      <c r="H1604" s="3" t="s">
        <v>415</v>
      </c>
      <c r="I1604" s="5">
        <v>2228</v>
      </c>
    </row>
    <row r="1605" spans="1:9" ht="20.100000000000001" customHeight="1" x14ac:dyDescent="0.25">
      <c r="A1605" s="172"/>
      <c r="B1605" s="169"/>
      <c r="C1605" s="169"/>
      <c r="D1605" s="169"/>
      <c r="E1605" s="217"/>
      <c r="F1605" s="112" t="s">
        <v>119</v>
      </c>
      <c r="G1605" s="3" t="s">
        <v>49</v>
      </c>
      <c r="H1605" s="3" t="s">
        <v>415</v>
      </c>
      <c r="I1605" s="5">
        <v>445</v>
      </c>
    </row>
    <row r="1606" spans="1:9" ht="20.100000000000001" customHeight="1" x14ac:dyDescent="0.25">
      <c r="A1606" s="172"/>
      <c r="B1606" s="169"/>
      <c r="C1606" s="169"/>
      <c r="D1606" s="169"/>
      <c r="E1606" s="223" t="s">
        <v>463</v>
      </c>
      <c r="F1606" s="112" t="s">
        <v>108</v>
      </c>
      <c r="G1606" s="3" t="s">
        <v>49</v>
      </c>
      <c r="H1606" s="3" t="s">
        <v>415</v>
      </c>
      <c r="I1606" s="5">
        <v>1715</v>
      </c>
    </row>
    <row r="1607" spans="1:9" ht="20.100000000000001" customHeight="1" x14ac:dyDescent="0.25">
      <c r="A1607" s="172"/>
      <c r="B1607" s="169"/>
      <c r="C1607" s="169"/>
      <c r="D1607" s="170"/>
      <c r="E1607" s="170"/>
      <c r="F1607" s="112" t="s">
        <v>119</v>
      </c>
      <c r="G1607" s="3" t="s">
        <v>49</v>
      </c>
      <c r="H1607" s="3" t="s">
        <v>415</v>
      </c>
      <c r="I1607" s="5">
        <v>137</v>
      </c>
    </row>
    <row r="1608" spans="1:9" ht="20.100000000000001" customHeight="1" x14ac:dyDescent="0.25">
      <c r="A1608" s="172"/>
      <c r="B1608" s="169"/>
      <c r="C1608" s="169"/>
      <c r="D1608" s="203" t="s">
        <v>464</v>
      </c>
      <c r="E1608" s="204"/>
      <c r="F1608" s="112" t="s">
        <v>108</v>
      </c>
      <c r="G1608" s="3" t="s">
        <v>49</v>
      </c>
      <c r="H1608" s="3" t="s">
        <v>415</v>
      </c>
      <c r="I1608" s="5">
        <v>1960</v>
      </c>
    </row>
    <row r="1609" spans="1:9" ht="20.100000000000001" customHeight="1" x14ac:dyDescent="0.25">
      <c r="A1609" s="172"/>
      <c r="B1609" s="169"/>
      <c r="C1609" s="169"/>
      <c r="D1609" s="205"/>
      <c r="E1609" s="206"/>
      <c r="F1609" s="113" t="s">
        <v>26</v>
      </c>
      <c r="G1609" s="3" t="s">
        <v>49</v>
      </c>
      <c r="H1609" s="3" t="s">
        <v>415</v>
      </c>
      <c r="I1609" s="5">
        <v>684</v>
      </c>
    </row>
    <row r="1610" spans="1:9" ht="20.100000000000001" customHeight="1" x14ac:dyDescent="0.25">
      <c r="A1610" s="172"/>
      <c r="B1610" s="169"/>
      <c r="C1610" s="169"/>
      <c r="D1610" s="203" t="s">
        <v>465</v>
      </c>
      <c r="E1610" s="204"/>
      <c r="F1610" s="112" t="s">
        <v>108</v>
      </c>
      <c r="G1610" s="3" t="s">
        <v>49</v>
      </c>
      <c r="H1610" s="3" t="s">
        <v>415</v>
      </c>
      <c r="I1610" s="5">
        <v>10536</v>
      </c>
    </row>
    <row r="1611" spans="1:9" ht="20.100000000000001" customHeight="1" x14ac:dyDescent="0.25">
      <c r="A1611" s="172"/>
      <c r="B1611" s="169"/>
      <c r="C1611" s="169"/>
      <c r="D1611" s="205"/>
      <c r="E1611" s="206"/>
      <c r="F1611" s="113" t="s">
        <v>26</v>
      </c>
      <c r="G1611" s="3" t="s">
        <v>49</v>
      </c>
      <c r="H1611" s="3" t="s">
        <v>415</v>
      </c>
      <c r="I1611" s="5">
        <v>2277</v>
      </c>
    </row>
    <row r="1612" spans="1:9" ht="20.100000000000001" customHeight="1" x14ac:dyDescent="0.25">
      <c r="A1612" s="173"/>
      <c r="B1612" s="169"/>
      <c r="C1612" s="169"/>
      <c r="D1612" s="207"/>
      <c r="E1612" s="208"/>
      <c r="F1612" s="123" t="s">
        <v>466</v>
      </c>
      <c r="G1612" s="3" t="s">
        <v>49</v>
      </c>
      <c r="H1612" s="3" t="s">
        <v>415</v>
      </c>
      <c r="I1612" s="5">
        <v>201</v>
      </c>
    </row>
    <row r="1613" spans="1:9" ht="20.100000000000001" customHeight="1" x14ac:dyDescent="0.25">
      <c r="A1613" s="171" t="s">
        <v>16</v>
      </c>
      <c r="B1613" s="169"/>
      <c r="C1613" s="169"/>
      <c r="D1613" s="203" t="s">
        <v>467</v>
      </c>
      <c r="E1613" s="218"/>
      <c r="F1613" s="112" t="s">
        <v>108</v>
      </c>
      <c r="G1613" s="3" t="s">
        <v>49</v>
      </c>
      <c r="H1613" s="3" t="s">
        <v>415</v>
      </c>
      <c r="I1613" s="5">
        <v>6007</v>
      </c>
    </row>
    <row r="1614" spans="1:9" ht="20.100000000000001" customHeight="1" x14ac:dyDescent="0.25">
      <c r="A1614" s="172"/>
      <c r="B1614" s="169"/>
      <c r="C1614" s="169"/>
      <c r="D1614" s="219"/>
      <c r="E1614" s="220"/>
      <c r="F1614" s="112" t="s">
        <v>119</v>
      </c>
      <c r="G1614" s="3" t="s">
        <v>49</v>
      </c>
      <c r="H1614" s="3" t="s">
        <v>415</v>
      </c>
      <c r="I1614" s="5">
        <v>393</v>
      </c>
    </row>
    <row r="1615" spans="1:9" ht="20.100000000000001" customHeight="1" x14ac:dyDescent="0.25">
      <c r="A1615" s="172"/>
      <c r="B1615" s="169"/>
      <c r="C1615" s="169"/>
      <c r="D1615" s="184" t="s">
        <v>112</v>
      </c>
      <c r="E1615" s="218"/>
      <c r="F1615" s="112" t="s">
        <v>108</v>
      </c>
      <c r="G1615" s="3" t="s">
        <v>49</v>
      </c>
      <c r="H1615" s="3" t="s">
        <v>415</v>
      </c>
      <c r="I1615" s="5">
        <v>268</v>
      </c>
    </row>
    <row r="1616" spans="1:9" ht="20.100000000000001" customHeight="1" x14ac:dyDescent="0.25">
      <c r="A1616" s="172"/>
      <c r="B1616" s="169"/>
      <c r="C1616" s="169"/>
      <c r="D1616" s="219"/>
      <c r="E1616" s="220"/>
      <c r="F1616" s="112" t="s">
        <v>119</v>
      </c>
      <c r="G1616" s="3" t="s">
        <v>49</v>
      </c>
      <c r="H1616" s="3" t="s">
        <v>415</v>
      </c>
      <c r="I1616" s="5">
        <v>37</v>
      </c>
    </row>
    <row r="1617" spans="1:9" ht="20.100000000000001" customHeight="1" x14ac:dyDescent="0.25">
      <c r="A1617" s="172"/>
      <c r="B1617" s="169"/>
      <c r="C1617" s="169"/>
      <c r="D1617" s="203" t="s">
        <v>468</v>
      </c>
      <c r="E1617" s="218"/>
      <c r="F1617" s="112" t="s">
        <v>108</v>
      </c>
      <c r="G1617" s="3" t="s">
        <v>49</v>
      </c>
      <c r="H1617" s="3" t="s">
        <v>415</v>
      </c>
      <c r="I1617" s="5">
        <v>6806</v>
      </c>
    </row>
    <row r="1618" spans="1:9" ht="20.100000000000001" customHeight="1" x14ac:dyDescent="0.25">
      <c r="A1618" s="172"/>
      <c r="B1618" s="169"/>
      <c r="C1618" s="169"/>
      <c r="D1618" s="219"/>
      <c r="E1618" s="220"/>
      <c r="F1618" s="112" t="s">
        <v>119</v>
      </c>
      <c r="G1618" s="3" t="s">
        <v>49</v>
      </c>
      <c r="H1618" s="3" t="s">
        <v>415</v>
      </c>
      <c r="I1618" s="5">
        <v>388</v>
      </c>
    </row>
    <row r="1619" spans="1:9" ht="20.100000000000001" customHeight="1" x14ac:dyDescent="0.25">
      <c r="A1619" s="172"/>
      <c r="B1619" s="169"/>
      <c r="C1619" s="170"/>
      <c r="D1619" s="163" t="s">
        <v>107</v>
      </c>
      <c r="E1619" s="189"/>
      <c r="F1619" s="190"/>
      <c r="G1619" s="3" t="s">
        <v>49</v>
      </c>
      <c r="H1619" s="3" t="s">
        <v>415</v>
      </c>
      <c r="I1619" s="5">
        <v>60</v>
      </c>
    </row>
    <row r="1620" spans="1:9" ht="20.100000000000001" customHeight="1" x14ac:dyDescent="0.25">
      <c r="A1620" s="172"/>
      <c r="B1620" s="170"/>
      <c r="C1620" s="188" t="s">
        <v>118</v>
      </c>
      <c r="D1620" s="189"/>
      <c r="E1620" s="189"/>
      <c r="F1620" s="190"/>
      <c r="G1620" s="3" t="s">
        <v>49</v>
      </c>
      <c r="H1620" s="3" t="s">
        <v>415</v>
      </c>
      <c r="I1620" s="5">
        <v>630</v>
      </c>
    </row>
    <row r="1621" spans="1:9" ht="20.100000000000001" customHeight="1" x14ac:dyDescent="0.25">
      <c r="A1621" s="172"/>
      <c r="B1621" s="168" t="s">
        <v>78</v>
      </c>
      <c r="C1621" s="168" t="s">
        <v>110</v>
      </c>
      <c r="D1621" s="163" t="s">
        <v>33</v>
      </c>
      <c r="E1621" s="166"/>
      <c r="F1621" s="167"/>
      <c r="G1621" s="3" t="s">
        <v>49</v>
      </c>
      <c r="H1621" s="3" t="s">
        <v>415</v>
      </c>
      <c r="I1621" s="5">
        <v>64325</v>
      </c>
    </row>
    <row r="1622" spans="1:9" ht="20.100000000000001" customHeight="1" x14ac:dyDescent="0.25">
      <c r="A1622" s="172"/>
      <c r="B1622" s="169"/>
      <c r="C1622" s="169"/>
      <c r="D1622" s="184" t="s">
        <v>116</v>
      </c>
      <c r="E1622" s="218"/>
      <c r="F1622" s="87" t="s">
        <v>108</v>
      </c>
      <c r="G1622" s="3" t="s">
        <v>49</v>
      </c>
      <c r="H1622" s="3" t="s">
        <v>415</v>
      </c>
      <c r="I1622" s="5">
        <v>97</v>
      </c>
    </row>
    <row r="1623" spans="1:9" ht="20.100000000000001" customHeight="1" x14ac:dyDescent="0.25">
      <c r="A1623" s="172"/>
      <c r="B1623" s="169"/>
      <c r="C1623" s="169"/>
      <c r="D1623" s="219"/>
      <c r="E1623" s="220"/>
      <c r="F1623" s="87" t="s">
        <v>119</v>
      </c>
      <c r="G1623" s="3" t="s">
        <v>49</v>
      </c>
      <c r="H1623" s="3" t="s">
        <v>415</v>
      </c>
      <c r="I1623" s="5">
        <v>81</v>
      </c>
    </row>
    <row r="1624" spans="1:9" ht="20.100000000000001" customHeight="1" x14ac:dyDescent="0.25">
      <c r="A1624" s="172"/>
      <c r="B1624" s="169"/>
      <c r="C1624" s="169"/>
      <c r="D1624" s="184" t="s">
        <v>115</v>
      </c>
      <c r="E1624" s="218"/>
      <c r="F1624" s="87" t="s">
        <v>108</v>
      </c>
      <c r="G1624" s="3" t="s">
        <v>49</v>
      </c>
      <c r="H1624" s="3" t="s">
        <v>415</v>
      </c>
      <c r="I1624" s="5">
        <v>2117</v>
      </c>
    </row>
    <row r="1625" spans="1:9" ht="20.100000000000001" customHeight="1" x14ac:dyDescent="0.25">
      <c r="A1625" s="172"/>
      <c r="B1625" s="169"/>
      <c r="C1625" s="169"/>
      <c r="D1625" s="219"/>
      <c r="E1625" s="220"/>
      <c r="F1625" s="87" t="s">
        <v>119</v>
      </c>
      <c r="G1625" s="3" t="s">
        <v>49</v>
      </c>
      <c r="H1625" s="3" t="s">
        <v>415</v>
      </c>
      <c r="I1625" s="5">
        <v>765</v>
      </c>
    </row>
    <row r="1626" spans="1:9" ht="20.100000000000001" customHeight="1" x14ac:dyDescent="0.25">
      <c r="A1626" s="172"/>
      <c r="B1626" s="169"/>
      <c r="C1626" s="169"/>
      <c r="D1626" s="184" t="s">
        <v>113</v>
      </c>
      <c r="E1626" s="171"/>
      <c r="F1626" s="93" t="s">
        <v>303</v>
      </c>
      <c r="G1626" s="3" t="s">
        <v>49</v>
      </c>
      <c r="H1626" s="3" t="s">
        <v>415</v>
      </c>
      <c r="I1626" s="5">
        <v>10812</v>
      </c>
    </row>
    <row r="1627" spans="1:9" ht="20.100000000000001" customHeight="1" x14ac:dyDescent="0.25">
      <c r="A1627" s="172"/>
      <c r="B1627" s="169"/>
      <c r="C1627" s="169"/>
      <c r="D1627" s="200"/>
      <c r="E1627" s="173"/>
      <c r="F1627" s="87" t="s">
        <v>119</v>
      </c>
      <c r="G1627" s="3" t="s">
        <v>49</v>
      </c>
      <c r="H1627" s="3" t="s">
        <v>415</v>
      </c>
      <c r="I1627" s="5">
        <v>4317</v>
      </c>
    </row>
    <row r="1628" spans="1:9" ht="20.100000000000001" customHeight="1" x14ac:dyDescent="0.25">
      <c r="A1628" s="172"/>
      <c r="B1628" s="169"/>
      <c r="C1628" s="169"/>
      <c r="D1628" s="168" t="s">
        <v>106</v>
      </c>
      <c r="E1628" s="168" t="s">
        <v>111</v>
      </c>
      <c r="F1628" s="112" t="s">
        <v>108</v>
      </c>
      <c r="G1628" s="3" t="s">
        <v>49</v>
      </c>
      <c r="H1628" s="3" t="s">
        <v>415</v>
      </c>
      <c r="I1628" s="5">
        <v>3257</v>
      </c>
    </row>
    <row r="1629" spans="1:9" ht="20.100000000000001" customHeight="1" x14ac:dyDescent="0.25">
      <c r="A1629" s="172"/>
      <c r="B1629" s="169"/>
      <c r="C1629" s="169"/>
      <c r="D1629" s="169"/>
      <c r="E1629" s="217"/>
      <c r="F1629" s="112" t="s">
        <v>119</v>
      </c>
      <c r="G1629" s="3" t="s">
        <v>49</v>
      </c>
      <c r="H1629" s="3" t="s">
        <v>415</v>
      </c>
      <c r="I1629" s="5">
        <v>658</v>
      </c>
    </row>
    <row r="1630" spans="1:9" ht="20.100000000000001" customHeight="1" x14ac:dyDescent="0.25">
      <c r="A1630" s="172"/>
      <c r="B1630" s="169"/>
      <c r="C1630" s="169"/>
      <c r="D1630" s="169"/>
      <c r="E1630" s="223" t="s">
        <v>463</v>
      </c>
      <c r="F1630" s="112" t="s">
        <v>108</v>
      </c>
      <c r="G1630" s="3" t="s">
        <v>49</v>
      </c>
      <c r="H1630" s="3" t="s">
        <v>415</v>
      </c>
      <c r="I1630" s="5">
        <v>1995</v>
      </c>
    </row>
    <row r="1631" spans="1:9" ht="20.100000000000001" customHeight="1" x14ac:dyDescent="0.25">
      <c r="A1631" s="172"/>
      <c r="B1631" s="169"/>
      <c r="C1631" s="169"/>
      <c r="D1631" s="170"/>
      <c r="E1631" s="170"/>
      <c r="F1631" s="112" t="s">
        <v>119</v>
      </c>
      <c r="G1631" s="3" t="s">
        <v>49</v>
      </c>
      <c r="H1631" s="3" t="s">
        <v>415</v>
      </c>
      <c r="I1631" s="5">
        <v>121</v>
      </c>
    </row>
    <row r="1632" spans="1:9" ht="20.100000000000001" customHeight="1" x14ac:dyDescent="0.25">
      <c r="A1632" s="172"/>
      <c r="B1632" s="169"/>
      <c r="C1632" s="169"/>
      <c r="D1632" s="203" t="s">
        <v>464</v>
      </c>
      <c r="E1632" s="204"/>
      <c r="F1632" s="112" t="s">
        <v>108</v>
      </c>
      <c r="G1632" s="3" t="s">
        <v>49</v>
      </c>
      <c r="H1632" s="3" t="s">
        <v>415</v>
      </c>
      <c r="I1632" s="5">
        <v>3484</v>
      </c>
    </row>
    <row r="1633" spans="1:9" ht="20.100000000000001" customHeight="1" x14ac:dyDescent="0.25">
      <c r="A1633" s="172"/>
      <c r="B1633" s="169"/>
      <c r="C1633" s="169"/>
      <c r="D1633" s="205"/>
      <c r="E1633" s="206"/>
      <c r="F1633" s="113" t="s">
        <v>26</v>
      </c>
      <c r="G1633" s="3" t="s">
        <v>49</v>
      </c>
      <c r="H1633" s="3" t="s">
        <v>415</v>
      </c>
      <c r="I1633" s="5">
        <v>1790</v>
      </c>
    </row>
    <row r="1634" spans="1:9" ht="20.100000000000001" customHeight="1" x14ac:dyDescent="0.25">
      <c r="A1634" s="172"/>
      <c r="B1634" s="169"/>
      <c r="C1634" s="169"/>
      <c r="D1634" s="203" t="s">
        <v>465</v>
      </c>
      <c r="E1634" s="204"/>
      <c r="F1634" s="112" t="s">
        <v>108</v>
      </c>
      <c r="G1634" s="3" t="s">
        <v>49</v>
      </c>
      <c r="H1634" s="3" t="s">
        <v>415</v>
      </c>
      <c r="I1634" s="5">
        <v>12423</v>
      </c>
    </row>
    <row r="1635" spans="1:9" ht="20.100000000000001" customHeight="1" x14ac:dyDescent="0.25">
      <c r="A1635" s="172"/>
      <c r="B1635" s="169"/>
      <c r="C1635" s="169"/>
      <c r="D1635" s="205"/>
      <c r="E1635" s="206"/>
      <c r="F1635" s="113" t="s">
        <v>26</v>
      </c>
      <c r="G1635" s="3" t="s">
        <v>49</v>
      </c>
      <c r="H1635" s="3" t="s">
        <v>415</v>
      </c>
      <c r="I1635" s="5">
        <v>3165</v>
      </c>
    </row>
    <row r="1636" spans="1:9" ht="20.100000000000001" customHeight="1" x14ac:dyDescent="0.25">
      <c r="A1636" s="172"/>
      <c r="B1636" s="169"/>
      <c r="C1636" s="169"/>
      <c r="D1636" s="207"/>
      <c r="E1636" s="208"/>
      <c r="F1636" s="123" t="s">
        <v>466</v>
      </c>
      <c r="G1636" s="3" t="s">
        <v>49</v>
      </c>
      <c r="H1636" s="3" t="s">
        <v>415</v>
      </c>
      <c r="I1636" s="5">
        <v>254</v>
      </c>
    </row>
    <row r="1637" spans="1:9" ht="20.100000000000001" customHeight="1" x14ac:dyDescent="0.25">
      <c r="A1637" s="172"/>
      <c r="B1637" s="169"/>
      <c r="C1637" s="169"/>
      <c r="D1637" s="203" t="s">
        <v>467</v>
      </c>
      <c r="E1637" s="218"/>
      <c r="F1637" s="112" t="s">
        <v>108</v>
      </c>
      <c r="G1637" s="3" t="s">
        <v>49</v>
      </c>
      <c r="H1637" s="3" t="s">
        <v>415</v>
      </c>
      <c r="I1637" s="5">
        <v>8800</v>
      </c>
    </row>
    <row r="1638" spans="1:9" ht="20.100000000000001" customHeight="1" x14ac:dyDescent="0.25">
      <c r="A1638" s="172"/>
      <c r="B1638" s="169"/>
      <c r="C1638" s="169"/>
      <c r="D1638" s="219"/>
      <c r="E1638" s="220"/>
      <c r="F1638" s="112" t="s">
        <v>119</v>
      </c>
      <c r="G1638" s="3" t="s">
        <v>49</v>
      </c>
      <c r="H1638" s="3" t="s">
        <v>415</v>
      </c>
      <c r="I1638" s="5">
        <v>687</v>
      </c>
    </row>
    <row r="1639" spans="1:9" ht="20.100000000000001" customHeight="1" x14ac:dyDescent="0.25">
      <c r="A1639" s="172"/>
      <c r="B1639" s="169"/>
      <c r="C1639" s="169"/>
      <c r="D1639" s="184" t="s">
        <v>112</v>
      </c>
      <c r="E1639" s="218"/>
      <c r="F1639" s="112" t="s">
        <v>108</v>
      </c>
      <c r="G1639" s="3" t="s">
        <v>49</v>
      </c>
      <c r="H1639" s="3" t="s">
        <v>415</v>
      </c>
      <c r="I1639" s="5">
        <v>140</v>
      </c>
    </row>
    <row r="1640" spans="1:9" ht="20.100000000000001" customHeight="1" x14ac:dyDescent="0.25">
      <c r="A1640" s="172"/>
      <c r="B1640" s="169"/>
      <c r="C1640" s="169"/>
      <c r="D1640" s="219"/>
      <c r="E1640" s="220"/>
      <c r="F1640" s="112" t="s">
        <v>119</v>
      </c>
      <c r="G1640" s="3" t="s">
        <v>49</v>
      </c>
      <c r="H1640" s="3" t="s">
        <v>415</v>
      </c>
      <c r="I1640" s="5">
        <v>47</v>
      </c>
    </row>
    <row r="1641" spans="1:9" ht="20.100000000000001" customHeight="1" x14ac:dyDescent="0.25">
      <c r="A1641" s="172"/>
      <c r="B1641" s="169"/>
      <c r="C1641" s="169"/>
      <c r="D1641" s="203" t="s">
        <v>468</v>
      </c>
      <c r="E1641" s="218"/>
      <c r="F1641" s="112" t="s">
        <v>108</v>
      </c>
      <c r="G1641" s="3" t="s">
        <v>49</v>
      </c>
      <c r="H1641" s="3" t="s">
        <v>415</v>
      </c>
      <c r="I1641" s="5">
        <v>8431</v>
      </c>
    </row>
    <row r="1642" spans="1:9" ht="20.100000000000001" customHeight="1" x14ac:dyDescent="0.25">
      <c r="A1642" s="172"/>
      <c r="B1642" s="169"/>
      <c r="C1642" s="169"/>
      <c r="D1642" s="219"/>
      <c r="E1642" s="220"/>
      <c r="F1642" s="112" t="s">
        <v>119</v>
      </c>
      <c r="G1642" s="3" t="s">
        <v>49</v>
      </c>
      <c r="H1642" s="3" t="s">
        <v>415</v>
      </c>
      <c r="I1642" s="5">
        <v>661</v>
      </c>
    </row>
    <row r="1643" spans="1:9" ht="20.100000000000001" customHeight="1" x14ac:dyDescent="0.25">
      <c r="A1643" s="172"/>
      <c r="B1643" s="169"/>
      <c r="C1643" s="170"/>
      <c r="D1643" s="163" t="s">
        <v>107</v>
      </c>
      <c r="E1643" s="189"/>
      <c r="F1643" s="190"/>
      <c r="G1643" s="3" t="s">
        <v>49</v>
      </c>
      <c r="H1643" s="3" t="s">
        <v>415</v>
      </c>
      <c r="I1643" s="5">
        <v>223</v>
      </c>
    </row>
    <row r="1644" spans="1:9" ht="20.100000000000001" customHeight="1" x14ac:dyDescent="0.25">
      <c r="A1644" s="172"/>
      <c r="B1644" s="170"/>
      <c r="C1644" s="188" t="s">
        <v>118</v>
      </c>
      <c r="D1644" s="189"/>
      <c r="E1644" s="189"/>
      <c r="F1644" s="190"/>
      <c r="G1644" s="3" t="s">
        <v>49</v>
      </c>
      <c r="H1644" s="3" t="s">
        <v>415</v>
      </c>
      <c r="I1644" s="5">
        <v>1291</v>
      </c>
    </row>
    <row r="1645" spans="1:9" ht="20.100000000000001" customHeight="1" x14ac:dyDescent="0.25">
      <c r="A1645" s="172"/>
      <c r="B1645" s="168" t="s">
        <v>114</v>
      </c>
      <c r="C1645" s="168" t="s">
        <v>110</v>
      </c>
      <c r="D1645" s="163" t="s">
        <v>33</v>
      </c>
      <c r="E1645" s="166"/>
      <c r="F1645" s="167"/>
      <c r="G1645" s="3" t="s">
        <v>49</v>
      </c>
      <c r="H1645" s="3" t="s">
        <v>415</v>
      </c>
      <c r="I1645" s="5">
        <v>72307</v>
      </c>
    </row>
    <row r="1646" spans="1:9" ht="20.100000000000001" customHeight="1" x14ac:dyDescent="0.25">
      <c r="A1646" s="172"/>
      <c r="B1646" s="169"/>
      <c r="C1646" s="169"/>
      <c r="D1646" s="184" t="s">
        <v>116</v>
      </c>
      <c r="E1646" s="218"/>
      <c r="F1646" s="87" t="s">
        <v>108</v>
      </c>
      <c r="G1646" s="3" t="s">
        <v>49</v>
      </c>
      <c r="H1646" s="3" t="s">
        <v>415</v>
      </c>
      <c r="I1646" s="5">
        <v>128</v>
      </c>
    </row>
    <row r="1647" spans="1:9" ht="20.100000000000001" customHeight="1" x14ac:dyDescent="0.25">
      <c r="A1647" s="173"/>
      <c r="B1647" s="169"/>
      <c r="C1647" s="169"/>
      <c r="D1647" s="225"/>
      <c r="E1647" s="226"/>
      <c r="F1647" s="87" t="s">
        <v>119</v>
      </c>
      <c r="G1647" s="3" t="s">
        <v>49</v>
      </c>
      <c r="H1647" s="3" t="s">
        <v>415</v>
      </c>
      <c r="I1647" s="5">
        <v>97</v>
      </c>
    </row>
    <row r="1648" spans="1:9" ht="20.100000000000001" customHeight="1" x14ac:dyDescent="0.25">
      <c r="A1648" s="171" t="s">
        <v>16</v>
      </c>
      <c r="B1648" s="169"/>
      <c r="C1648" s="169"/>
      <c r="D1648" s="184" t="s">
        <v>115</v>
      </c>
      <c r="E1648" s="218"/>
      <c r="F1648" s="87" t="s">
        <v>108</v>
      </c>
      <c r="G1648" s="3" t="s">
        <v>49</v>
      </c>
      <c r="H1648" s="3" t="s">
        <v>415</v>
      </c>
      <c r="I1648" s="5">
        <v>2484</v>
      </c>
    </row>
    <row r="1649" spans="1:9" ht="20.100000000000001" customHeight="1" x14ac:dyDescent="0.25">
      <c r="A1649" s="172"/>
      <c r="B1649" s="169"/>
      <c r="C1649" s="169"/>
      <c r="D1649" s="219"/>
      <c r="E1649" s="220"/>
      <c r="F1649" s="87" t="s">
        <v>119</v>
      </c>
      <c r="G1649" s="3" t="s">
        <v>49</v>
      </c>
      <c r="H1649" s="3" t="s">
        <v>415</v>
      </c>
      <c r="I1649" s="5">
        <v>842</v>
      </c>
    </row>
    <row r="1650" spans="1:9" ht="20.100000000000001" customHeight="1" x14ac:dyDescent="0.25">
      <c r="A1650" s="172"/>
      <c r="B1650" s="169"/>
      <c r="C1650" s="169"/>
      <c r="D1650" s="184" t="s">
        <v>113</v>
      </c>
      <c r="E1650" s="218"/>
      <c r="F1650" s="87" t="s">
        <v>108</v>
      </c>
      <c r="G1650" s="3" t="s">
        <v>49</v>
      </c>
      <c r="H1650" s="3" t="s">
        <v>415</v>
      </c>
      <c r="I1650" s="5">
        <v>12135</v>
      </c>
    </row>
    <row r="1651" spans="1:9" ht="20.100000000000001" customHeight="1" x14ac:dyDescent="0.25">
      <c r="A1651" s="172"/>
      <c r="B1651" s="169"/>
      <c r="C1651" s="169"/>
      <c r="D1651" s="219"/>
      <c r="E1651" s="220"/>
      <c r="F1651" s="87" t="s">
        <v>119</v>
      </c>
      <c r="G1651" s="3" t="s">
        <v>49</v>
      </c>
      <c r="H1651" s="3" t="s">
        <v>415</v>
      </c>
      <c r="I1651" s="5">
        <v>4671</v>
      </c>
    </row>
    <row r="1652" spans="1:9" ht="20.100000000000001" customHeight="1" x14ac:dyDescent="0.25">
      <c r="A1652" s="172"/>
      <c r="B1652" s="169"/>
      <c r="C1652" s="169"/>
      <c r="D1652" s="168" t="s">
        <v>106</v>
      </c>
      <c r="E1652" s="168" t="s">
        <v>111</v>
      </c>
      <c r="F1652" s="112" t="s">
        <v>108</v>
      </c>
      <c r="G1652" s="3" t="s">
        <v>49</v>
      </c>
      <c r="H1652" s="3" t="s">
        <v>415</v>
      </c>
      <c r="I1652" s="5">
        <v>3972</v>
      </c>
    </row>
    <row r="1653" spans="1:9" ht="20.100000000000001" customHeight="1" x14ac:dyDescent="0.25">
      <c r="A1653" s="172"/>
      <c r="B1653" s="169"/>
      <c r="C1653" s="169"/>
      <c r="D1653" s="169"/>
      <c r="E1653" s="217"/>
      <c r="F1653" s="112" t="s">
        <v>119</v>
      </c>
      <c r="G1653" s="3" t="s">
        <v>49</v>
      </c>
      <c r="H1653" s="3" t="s">
        <v>415</v>
      </c>
      <c r="I1653" s="5">
        <v>684</v>
      </c>
    </row>
    <row r="1654" spans="1:9" ht="20.100000000000001" customHeight="1" x14ac:dyDescent="0.25">
      <c r="A1654" s="172"/>
      <c r="B1654" s="169"/>
      <c r="C1654" s="169"/>
      <c r="D1654" s="169"/>
      <c r="E1654" s="223" t="s">
        <v>463</v>
      </c>
      <c r="F1654" s="112" t="s">
        <v>108</v>
      </c>
      <c r="G1654" s="3" t="s">
        <v>49</v>
      </c>
      <c r="H1654" s="3" t="s">
        <v>415</v>
      </c>
      <c r="I1654" s="5">
        <v>2303</v>
      </c>
    </row>
    <row r="1655" spans="1:9" ht="20.100000000000001" customHeight="1" x14ac:dyDescent="0.25">
      <c r="A1655" s="172"/>
      <c r="B1655" s="169"/>
      <c r="C1655" s="169"/>
      <c r="D1655" s="170"/>
      <c r="E1655" s="170"/>
      <c r="F1655" s="112" t="s">
        <v>119</v>
      </c>
      <c r="G1655" s="3" t="s">
        <v>49</v>
      </c>
      <c r="H1655" s="3" t="s">
        <v>415</v>
      </c>
      <c r="I1655" s="5">
        <v>166</v>
      </c>
    </row>
    <row r="1656" spans="1:9" ht="20.100000000000001" customHeight="1" x14ac:dyDescent="0.25">
      <c r="A1656" s="172"/>
      <c r="B1656" s="169"/>
      <c r="C1656" s="169"/>
      <c r="D1656" s="203" t="s">
        <v>464</v>
      </c>
      <c r="E1656" s="204"/>
      <c r="F1656" s="112" t="s">
        <v>108</v>
      </c>
      <c r="G1656" s="3" t="s">
        <v>49</v>
      </c>
      <c r="H1656" s="3" t="s">
        <v>415</v>
      </c>
      <c r="I1656" s="5">
        <v>2953</v>
      </c>
    </row>
    <row r="1657" spans="1:9" ht="20.100000000000001" customHeight="1" x14ac:dyDescent="0.25">
      <c r="A1657" s="172"/>
      <c r="B1657" s="169"/>
      <c r="C1657" s="169"/>
      <c r="D1657" s="205"/>
      <c r="E1657" s="206"/>
      <c r="F1657" s="113" t="s">
        <v>26</v>
      </c>
      <c r="G1657" s="3" t="s">
        <v>49</v>
      </c>
      <c r="H1657" s="3" t="s">
        <v>415</v>
      </c>
      <c r="I1657" s="5">
        <v>1550</v>
      </c>
    </row>
    <row r="1658" spans="1:9" ht="20.100000000000001" customHeight="1" x14ac:dyDescent="0.25">
      <c r="A1658" s="172"/>
      <c r="B1658" s="169"/>
      <c r="C1658" s="169"/>
      <c r="D1658" s="203" t="s">
        <v>469</v>
      </c>
      <c r="E1658" s="204"/>
      <c r="F1658" s="112" t="s">
        <v>108</v>
      </c>
      <c r="G1658" s="3" t="s">
        <v>49</v>
      </c>
      <c r="H1658" s="3" t="s">
        <v>415</v>
      </c>
      <c r="I1658" s="5">
        <v>14774</v>
      </c>
    </row>
    <row r="1659" spans="1:9" ht="20.100000000000001" customHeight="1" x14ac:dyDescent="0.25">
      <c r="A1659" s="172"/>
      <c r="B1659" s="169"/>
      <c r="C1659" s="169"/>
      <c r="D1659" s="205"/>
      <c r="E1659" s="206"/>
      <c r="F1659" s="113" t="s">
        <v>26</v>
      </c>
      <c r="G1659" s="3" t="s">
        <v>49</v>
      </c>
      <c r="H1659" s="3" t="s">
        <v>415</v>
      </c>
      <c r="I1659" s="5">
        <v>3470</v>
      </c>
    </row>
    <row r="1660" spans="1:9" ht="20.100000000000001" customHeight="1" x14ac:dyDescent="0.25">
      <c r="A1660" s="172"/>
      <c r="B1660" s="169"/>
      <c r="C1660" s="169"/>
      <c r="D1660" s="207"/>
      <c r="E1660" s="208"/>
      <c r="F1660" s="123" t="s">
        <v>466</v>
      </c>
      <c r="G1660" s="3" t="s">
        <v>49</v>
      </c>
      <c r="H1660" s="3" t="s">
        <v>415</v>
      </c>
      <c r="I1660" s="5">
        <v>251</v>
      </c>
    </row>
    <row r="1661" spans="1:9" ht="20.100000000000001" customHeight="1" x14ac:dyDescent="0.25">
      <c r="A1661" s="172"/>
      <c r="B1661" s="169"/>
      <c r="C1661" s="169"/>
      <c r="D1661" s="203" t="s">
        <v>467</v>
      </c>
      <c r="E1661" s="218"/>
      <c r="F1661" s="112" t="s">
        <v>108</v>
      </c>
      <c r="G1661" s="3" t="s">
        <v>49</v>
      </c>
      <c r="H1661" s="3" t="s">
        <v>415</v>
      </c>
      <c r="I1661" s="5">
        <v>9693</v>
      </c>
    </row>
    <row r="1662" spans="1:9" ht="20.100000000000001" customHeight="1" x14ac:dyDescent="0.25">
      <c r="A1662" s="172"/>
      <c r="B1662" s="169"/>
      <c r="C1662" s="169"/>
      <c r="D1662" s="219"/>
      <c r="E1662" s="220"/>
      <c r="F1662" s="112" t="s">
        <v>119</v>
      </c>
      <c r="G1662" s="3" t="s">
        <v>49</v>
      </c>
      <c r="H1662" s="3" t="s">
        <v>415</v>
      </c>
      <c r="I1662" s="5">
        <v>886</v>
      </c>
    </row>
    <row r="1663" spans="1:9" ht="20.100000000000001" customHeight="1" x14ac:dyDescent="0.25">
      <c r="A1663" s="172"/>
      <c r="B1663" s="169"/>
      <c r="C1663" s="169"/>
      <c r="D1663" s="184" t="s">
        <v>112</v>
      </c>
      <c r="E1663" s="218"/>
      <c r="F1663" s="112" t="s">
        <v>108</v>
      </c>
      <c r="G1663" s="3" t="s">
        <v>49</v>
      </c>
      <c r="H1663" s="3" t="s">
        <v>415</v>
      </c>
      <c r="I1663" s="5">
        <v>111</v>
      </c>
    </row>
    <row r="1664" spans="1:9" ht="20.100000000000001" customHeight="1" x14ac:dyDescent="0.25">
      <c r="A1664" s="172"/>
      <c r="B1664" s="169"/>
      <c r="C1664" s="169"/>
      <c r="D1664" s="219"/>
      <c r="E1664" s="220"/>
      <c r="F1664" s="112" t="s">
        <v>119</v>
      </c>
      <c r="G1664" s="3" t="s">
        <v>49</v>
      </c>
      <c r="H1664" s="3" t="s">
        <v>415</v>
      </c>
      <c r="I1664" s="5">
        <v>32</v>
      </c>
    </row>
    <row r="1665" spans="1:9" ht="20.100000000000001" customHeight="1" x14ac:dyDescent="0.25">
      <c r="A1665" s="172"/>
      <c r="B1665" s="169"/>
      <c r="C1665" s="169"/>
      <c r="D1665" s="203" t="s">
        <v>468</v>
      </c>
      <c r="E1665" s="218"/>
      <c r="F1665" s="112" t="s">
        <v>108</v>
      </c>
      <c r="G1665" s="3" t="s">
        <v>49</v>
      </c>
      <c r="H1665" s="3" t="s">
        <v>415</v>
      </c>
      <c r="I1665" s="5">
        <v>9724</v>
      </c>
    </row>
    <row r="1666" spans="1:9" ht="20.100000000000001" customHeight="1" x14ac:dyDescent="0.25">
      <c r="A1666" s="172"/>
      <c r="B1666" s="169"/>
      <c r="C1666" s="169"/>
      <c r="D1666" s="219"/>
      <c r="E1666" s="220"/>
      <c r="F1666" s="112" t="s">
        <v>119</v>
      </c>
      <c r="G1666" s="3" t="s">
        <v>49</v>
      </c>
      <c r="H1666" s="3" t="s">
        <v>415</v>
      </c>
      <c r="I1666" s="5">
        <v>1173</v>
      </c>
    </row>
    <row r="1667" spans="1:9" ht="20.100000000000001" customHeight="1" x14ac:dyDescent="0.25">
      <c r="A1667" s="172"/>
      <c r="B1667" s="169"/>
      <c r="C1667" s="170"/>
      <c r="D1667" s="163" t="s">
        <v>107</v>
      </c>
      <c r="E1667" s="189"/>
      <c r="F1667" s="190"/>
      <c r="G1667" s="3" t="s">
        <v>49</v>
      </c>
      <c r="H1667" s="3" t="s">
        <v>415</v>
      </c>
      <c r="I1667" s="5">
        <v>208</v>
      </c>
    </row>
    <row r="1668" spans="1:9" ht="20.100000000000001" customHeight="1" x14ac:dyDescent="0.25">
      <c r="A1668" s="172"/>
      <c r="B1668" s="170"/>
      <c r="C1668" s="188" t="s">
        <v>118</v>
      </c>
      <c r="D1668" s="189"/>
      <c r="E1668" s="189"/>
      <c r="F1668" s="190"/>
      <c r="G1668" s="3" t="s">
        <v>49</v>
      </c>
      <c r="H1668" s="3" t="s">
        <v>415</v>
      </c>
      <c r="I1668" s="5">
        <v>1634</v>
      </c>
    </row>
    <row r="1669" spans="1:9" ht="20.100000000000001" customHeight="1" x14ac:dyDescent="0.25">
      <c r="A1669" s="172"/>
      <c r="B1669" s="168" t="s">
        <v>80</v>
      </c>
      <c r="C1669" s="168" t="s">
        <v>110</v>
      </c>
      <c r="D1669" s="163" t="s">
        <v>33</v>
      </c>
      <c r="E1669" s="166"/>
      <c r="F1669" s="167"/>
      <c r="G1669" s="3" t="s">
        <v>49</v>
      </c>
      <c r="H1669" s="3" t="s">
        <v>415</v>
      </c>
      <c r="I1669" s="5">
        <v>74046</v>
      </c>
    </row>
    <row r="1670" spans="1:9" ht="20.100000000000001" customHeight="1" x14ac:dyDescent="0.25">
      <c r="A1670" s="172"/>
      <c r="B1670" s="169"/>
      <c r="C1670" s="169"/>
      <c r="D1670" s="184" t="s">
        <v>116</v>
      </c>
      <c r="E1670" s="218"/>
      <c r="F1670" s="87" t="s">
        <v>108</v>
      </c>
      <c r="G1670" s="3" t="s">
        <v>49</v>
      </c>
      <c r="H1670" s="3" t="s">
        <v>415</v>
      </c>
      <c r="I1670" s="5">
        <v>226</v>
      </c>
    </row>
    <row r="1671" spans="1:9" ht="20.100000000000001" customHeight="1" x14ac:dyDescent="0.25">
      <c r="A1671" s="172"/>
      <c r="B1671" s="169"/>
      <c r="C1671" s="169"/>
      <c r="D1671" s="219"/>
      <c r="E1671" s="220"/>
      <c r="F1671" s="87" t="s">
        <v>119</v>
      </c>
      <c r="G1671" s="3" t="s">
        <v>49</v>
      </c>
      <c r="H1671" s="3" t="s">
        <v>415</v>
      </c>
      <c r="I1671" s="5">
        <v>151</v>
      </c>
    </row>
    <row r="1672" spans="1:9" ht="20.100000000000001" customHeight="1" x14ac:dyDescent="0.25">
      <c r="A1672" s="172"/>
      <c r="B1672" s="169"/>
      <c r="C1672" s="169"/>
      <c r="D1672" s="184" t="s">
        <v>115</v>
      </c>
      <c r="E1672" s="218"/>
      <c r="F1672" s="87" t="s">
        <v>108</v>
      </c>
      <c r="G1672" s="3" t="s">
        <v>49</v>
      </c>
      <c r="H1672" s="3" t="s">
        <v>415</v>
      </c>
      <c r="I1672" s="5">
        <v>3284</v>
      </c>
    </row>
    <row r="1673" spans="1:9" ht="20.100000000000001" customHeight="1" x14ac:dyDescent="0.25">
      <c r="A1673" s="172"/>
      <c r="B1673" s="169"/>
      <c r="C1673" s="169"/>
      <c r="D1673" s="219"/>
      <c r="E1673" s="220"/>
      <c r="F1673" s="87" t="s">
        <v>119</v>
      </c>
      <c r="G1673" s="3" t="s">
        <v>49</v>
      </c>
      <c r="H1673" s="3" t="s">
        <v>415</v>
      </c>
      <c r="I1673" s="5">
        <v>989</v>
      </c>
    </row>
    <row r="1674" spans="1:9" ht="20.100000000000001" customHeight="1" x14ac:dyDescent="0.25">
      <c r="A1674" s="172"/>
      <c r="B1674" s="169"/>
      <c r="C1674" s="169"/>
      <c r="D1674" s="184" t="s">
        <v>113</v>
      </c>
      <c r="E1674" s="218"/>
      <c r="F1674" s="87" t="s">
        <v>108</v>
      </c>
      <c r="G1674" s="3" t="s">
        <v>49</v>
      </c>
      <c r="H1674" s="3" t="s">
        <v>415</v>
      </c>
      <c r="I1674" s="5">
        <v>13919</v>
      </c>
    </row>
    <row r="1675" spans="1:9" ht="20.100000000000001" customHeight="1" x14ac:dyDescent="0.25">
      <c r="A1675" s="172"/>
      <c r="B1675" s="169"/>
      <c r="C1675" s="169"/>
      <c r="D1675" s="219"/>
      <c r="E1675" s="220"/>
      <c r="F1675" s="87" t="s">
        <v>119</v>
      </c>
      <c r="G1675" s="3" t="s">
        <v>49</v>
      </c>
      <c r="H1675" s="3" t="s">
        <v>415</v>
      </c>
      <c r="I1675" s="5">
        <v>5020</v>
      </c>
    </row>
    <row r="1676" spans="1:9" ht="20.100000000000001" customHeight="1" x14ac:dyDescent="0.25">
      <c r="A1676" s="172"/>
      <c r="B1676" s="169"/>
      <c r="C1676" s="169"/>
      <c r="D1676" s="168" t="s">
        <v>106</v>
      </c>
      <c r="E1676" s="168" t="s">
        <v>111</v>
      </c>
      <c r="F1676" s="112" t="s">
        <v>108</v>
      </c>
      <c r="G1676" s="3" t="s">
        <v>49</v>
      </c>
      <c r="H1676" s="3" t="s">
        <v>415</v>
      </c>
      <c r="I1676" s="5">
        <v>4752</v>
      </c>
    </row>
    <row r="1677" spans="1:9" ht="20.100000000000001" customHeight="1" x14ac:dyDescent="0.25">
      <c r="A1677" s="172"/>
      <c r="B1677" s="169"/>
      <c r="C1677" s="169"/>
      <c r="D1677" s="169"/>
      <c r="E1677" s="217"/>
      <c r="F1677" s="112" t="s">
        <v>119</v>
      </c>
      <c r="G1677" s="3" t="s">
        <v>49</v>
      </c>
      <c r="H1677" s="3" t="s">
        <v>415</v>
      </c>
      <c r="I1677" s="5">
        <v>784</v>
      </c>
    </row>
    <row r="1678" spans="1:9" ht="20.100000000000001" customHeight="1" x14ac:dyDescent="0.25">
      <c r="A1678" s="172"/>
      <c r="B1678" s="169"/>
      <c r="C1678" s="169"/>
      <c r="D1678" s="169"/>
      <c r="E1678" s="223" t="s">
        <v>463</v>
      </c>
      <c r="F1678" s="112" t="s">
        <v>108</v>
      </c>
      <c r="G1678" s="3" t="s">
        <v>49</v>
      </c>
      <c r="H1678" s="3" t="s">
        <v>415</v>
      </c>
      <c r="I1678" s="5">
        <v>2584</v>
      </c>
    </row>
    <row r="1679" spans="1:9" ht="20.100000000000001" customHeight="1" x14ac:dyDescent="0.25">
      <c r="A1679" s="172"/>
      <c r="B1679" s="169"/>
      <c r="C1679" s="169"/>
      <c r="D1679" s="170"/>
      <c r="E1679" s="170"/>
      <c r="F1679" s="112" t="s">
        <v>119</v>
      </c>
      <c r="G1679" s="3" t="s">
        <v>49</v>
      </c>
      <c r="H1679" s="3" t="s">
        <v>415</v>
      </c>
      <c r="I1679" s="5">
        <v>171</v>
      </c>
    </row>
    <row r="1680" spans="1:9" ht="20.100000000000001" customHeight="1" x14ac:dyDescent="0.25">
      <c r="A1680" s="172"/>
      <c r="B1680" s="169"/>
      <c r="C1680" s="169"/>
      <c r="D1680" s="203" t="s">
        <v>464</v>
      </c>
      <c r="E1680" s="204"/>
      <c r="F1680" s="112" t="s">
        <v>108</v>
      </c>
      <c r="G1680" s="3" t="s">
        <v>49</v>
      </c>
      <c r="H1680" s="3" t="s">
        <v>415</v>
      </c>
      <c r="I1680" s="5">
        <v>2694</v>
      </c>
    </row>
    <row r="1681" spans="1:9" ht="20.100000000000001" customHeight="1" x14ac:dyDescent="0.25">
      <c r="A1681" s="172"/>
      <c r="B1681" s="169"/>
      <c r="C1681" s="169"/>
      <c r="D1681" s="207"/>
      <c r="E1681" s="208"/>
      <c r="F1681" s="113" t="s">
        <v>26</v>
      </c>
      <c r="G1681" s="3" t="s">
        <v>49</v>
      </c>
      <c r="H1681" s="3" t="s">
        <v>415</v>
      </c>
      <c r="I1681" s="5">
        <v>1537</v>
      </c>
    </row>
    <row r="1682" spans="1:9" ht="20.100000000000001" customHeight="1" x14ac:dyDescent="0.25">
      <c r="A1682" s="173"/>
      <c r="B1682" s="169"/>
      <c r="C1682" s="169"/>
      <c r="D1682" s="351" t="s">
        <v>474</v>
      </c>
      <c r="E1682" s="352"/>
      <c r="F1682" s="112" t="s">
        <v>108</v>
      </c>
      <c r="G1682" s="3" t="s">
        <v>49</v>
      </c>
      <c r="H1682" s="3" t="s">
        <v>415</v>
      </c>
      <c r="I1682" s="5">
        <v>14714</v>
      </c>
    </row>
    <row r="1683" spans="1:9" ht="20.100000000000001" customHeight="1" x14ac:dyDescent="0.25">
      <c r="A1683" s="171" t="s">
        <v>16</v>
      </c>
      <c r="B1683" s="169"/>
      <c r="C1683" s="169"/>
      <c r="D1683" s="203" t="s">
        <v>469</v>
      </c>
      <c r="E1683" s="218"/>
      <c r="F1683" s="112" t="s">
        <v>119</v>
      </c>
      <c r="G1683" s="3" t="s">
        <v>49</v>
      </c>
      <c r="H1683" s="3" t="s">
        <v>415</v>
      </c>
      <c r="I1683" s="5">
        <v>4074</v>
      </c>
    </row>
    <row r="1684" spans="1:9" ht="20.100000000000001" customHeight="1" x14ac:dyDescent="0.25">
      <c r="A1684" s="172"/>
      <c r="B1684" s="169"/>
      <c r="C1684" s="169"/>
      <c r="D1684" s="219"/>
      <c r="E1684" s="220"/>
      <c r="F1684" s="123" t="s">
        <v>466</v>
      </c>
      <c r="G1684" s="3" t="s">
        <v>49</v>
      </c>
      <c r="H1684" s="3" t="s">
        <v>415</v>
      </c>
      <c r="I1684" s="5">
        <v>282</v>
      </c>
    </row>
    <row r="1685" spans="1:9" ht="20.100000000000001" customHeight="1" x14ac:dyDescent="0.25">
      <c r="A1685" s="172"/>
      <c r="B1685" s="169"/>
      <c r="C1685" s="169"/>
      <c r="D1685" s="203" t="s">
        <v>467</v>
      </c>
      <c r="E1685" s="218"/>
      <c r="F1685" s="112" t="s">
        <v>108</v>
      </c>
      <c r="G1685" s="3" t="s">
        <v>49</v>
      </c>
      <c r="H1685" s="3" t="s">
        <v>415</v>
      </c>
      <c r="I1685" s="5">
        <v>7874</v>
      </c>
    </row>
    <row r="1686" spans="1:9" ht="20.100000000000001" customHeight="1" x14ac:dyDescent="0.25">
      <c r="A1686" s="172"/>
      <c r="B1686" s="169"/>
      <c r="C1686" s="169"/>
      <c r="D1686" s="219"/>
      <c r="E1686" s="220"/>
      <c r="F1686" s="112" t="s">
        <v>119</v>
      </c>
      <c r="G1686" s="3" t="s">
        <v>49</v>
      </c>
      <c r="H1686" s="3" t="s">
        <v>415</v>
      </c>
      <c r="I1686" s="5">
        <v>1108</v>
      </c>
    </row>
    <row r="1687" spans="1:9" ht="20.100000000000001" customHeight="1" x14ac:dyDescent="0.25">
      <c r="A1687" s="172"/>
      <c r="B1687" s="169"/>
      <c r="C1687" s="169"/>
      <c r="D1687" s="184" t="s">
        <v>112</v>
      </c>
      <c r="E1687" s="218"/>
      <c r="F1687" s="112" t="s">
        <v>108</v>
      </c>
      <c r="G1687" s="3" t="s">
        <v>49</v>
      </c>
      <c r="H1687" s="3" t="s">
        <v>415</v>
      </c>
      <c r="I1687" s="5">
        <v>151</v>
      </c>
    </row>
    <row r="1688" spans="1:9" ht="20.100000000000001" customHeight="1" x14ac:dyDescent="0.25">
      <c r="A1688" s="172"/>
      <c r="B1688" s="169"/>
      <c r="C1688" s="169"/>
      <c r="D1688" s="219"/>
      <c r="E1688" s="220"/>
      <c r="F1688" s="112" t="s">
        <v>119</v>
      </c>
      <c r="G1688" s="3" t="s">
        <v>49</v>
      </c>
      <c r="H1688" s="3" t="s">
        <v>415</v>
      </c>
      <c r="I1688" s="5">
        <v>29</v>
      </c>
    </row>
    <row r="1689" spans="1:9" ht="20.100000000000001" customHeight="1" x14ac:dyDescent="0.25">
      <c r="A1689" s="172"/>
      <c r="B1689" s="169"/>
      <c r="C1689" s="169"/>
      <c r="D1689" s="203" t="s">
        <v>468</v>
      </c>
      <c r="E1689" s="218"/>
      <c r="F1689" s="112" t="s">
        <v>108</v>
      </c>
      <c r="G1689" s="3" t="s">
        <v>49</v>
      </c>
      <c r="H1689" s="3" t="s">
        <v>415</v>
      </c>
      <c r="I1689" s="5">
        <v>8491</v>
      </c>
    </row>
    <row r="1690" spans="1:9" ht="20.100000000000001" customHeight="1" x14ac:dyDescent="0.25">
      <c r="A1690" s="172"/>
      <c r="B1690" s="169"/>
      <c r="C1690" s="169"/>
      <c r="D1690" s="219"/>
      <c r="E1690" s="220"/>
      <c r="F1690" s="112" t="s">
        <v>119</v>
      </c>
      <c r="G1690" s="3" t="s">
        <v>49</v>
      </c>
      <c r="H1690" s="3" t="s">
        <v>415</v>
      </c>
      <c r="I1690" s="5">
        <v>990</v>
      </c>
    </row>
    <row r="1691" spans="1:9" ht="20.100000000000001" customHeight="1" x14ac:dyDescent="0.25">
      <c r="A1691" s="172"/>
      <c r="B1691" s="169"/>
      <c r="C1691" s="170"/>
      <c r="D1691" s="163" t="s">
        <v>107</v>
      </c>
      <c r="E1691" s="189"/>
      <c r="F1691" s="190"/>
      <c r="G1691" s="3" t="s">
        <v>49</v>
      </c>
      <c r="H1691" s="3" t="s">
        <v>415</v>
      </c>
      <c r="I1691" s="5">
        <v>222</v>
      </c>
    </row>
    <row r="1692" spans="1:9" ht="20.100000000000001" customHeight="1" x14ac:dyDescent="0.25">
      <c r="A1692" s="172"/>
      <c r="B1692" s="170"/>
      <c r="C1692" s="188" t="s">
        <v>118</v>
      </c>
      <c r="D1692" s="189"/>
      <c r="E1692" s="189"/>
      <c r="F1692" s="190"/>
      <c r="G1692" s="3" t="s">
        <v>49</v>
      </c>
      <c r="H1692" s="3" t="s">
        <v>415</v>
      </c>
      <c r="I1692" s="5">
        <v>1350</v>
      </c>
    </row>
    <row r="1693" spans="1:9" ht="20.100000000000001" customHeight="1" x14ac:dyDescent="0.25">
      <c r="A1693" s="172"/>
      <c r="B1693" s="168" t="s">
        <v>221</v>
      </c>
      <c r="C1693" s="168" t="s">
        <v>110</v>
      </c>
      <c r="D1693" s="163" t="s">
        <v>33</v>
      </c>
      <c r="E1693" s="166"/>
      <c r="F1693" s="167"/>
      <c r="G1693" s="3" t="s">
        <v>49</v>
      </c>
      <c r="H1693" s="3" t="s">
        <v>415</v>
      </c>
      <c r="I1693" s="5">
        <v>47610</v>
      </c>
    </row>
    <row r="1694" spans="1:9" ht="20.100000000000001" customHeight="1" x14ac:dyDescent="0.25">
      <c r="A1694" s="172"/>
      <c r="B1694" s="169"/>
      <c r="C1694" s="169"/>
      <c r="D1694" s="184" t="s">
        <v>116</v>
      </c>
      <c r="E1694" s="218"/>
      <c r="F1694" s="87" t="s">
        <v>108</v>
      </c>
      <c r="G1694" s="3" t="s">
        <v>49</v>
      </c>
      <c r="H1694" s="3" t="s">
        <v>415</v>
      </c>
      <c r="I1694" s="5">
        <v>51</v>
      </c>
    </row>
    <row r="1695" spans="1:9" ht="20.100000000000001" customHeight="1" x14ac:dyDescent="0.25">
      <c r="A1695" s="172"/>
      <c r="B1695" s="169"/>
      <c r="C1695" s="169"/>
      <c r="D1695" s="219"/>
      <c r="E1695" s="220"/>
      <c r="F1695" s="87" t="s">
        <v>119</v>
      </c>
      <c r="G1695" s="3" t="s">
        <v>49</v>
      </c>
      <c r="H1695" s="3" t="s">
        <v>415</v>
      </c>
      <c r="I1695" s="5">
        <v>52</v>
      </c>
    </row>
    <row r="1696" spans="1:9" ht="20.100000000000001" customHeight="1" x14ac:dyDescent="0.25">
      <c r="A1696" s="172"/>
      <c r="B1696" s="169"/>
      <c r="C1696" s="169"/>
      <c r="D1696" s="184" t="s">
        <v>115</v>
      </c>
      <c r="E1696" s="171"/>
      <c r="F1696" s="87" t="s">
        <v>108</v>
      </c>
      <c r="G1696" s="3" t="s">
        <v>49</v>
      </c>
      <c r="H1696" s="3" t="s">
        <v>415</v>
      </c>
      <c r="I1696" s="5">
        <v>1575</v>
      </c>
    </row>
    <row r="1697" spans="1:9" ht="20.100000000000001" customHeight="1" x14ac:dyDescent="0.25">
      <c r="A1697" s="172"/>
      <c r="B1697" s="169"/>
      <c r="C1697" s="169"/>
      <c r="D1697" s="200"/>
      <c r="E1697" s="173"/>
      <c r="F1697" s="8" t="s">
        <v>310</v>
      </c>
      <c r="G1697" s="3" t="s">
        <v>49</v>
      </c>
      <c r="H1697" s="3" t="s">
        <v>415</v>
      </c>
      <c r="I1697" s="5">
        <v>596</v>
      </c>
    </row>
    <row r="1698" spans="1:9" ht="20.100000000000001" customHeight="1" x14ac:dyDescent="0.25">
      <c r="A1698" s="172"/>
      <c r="B1698" s="169"/>
      <c r="C1698" s="169"/>
      <c r="D1698" s="184" t="s">
        <v>113</v>
      </c>
      <c r="E1698" s="218"/>
      <c r="F1698" s="87" t="s">
        <v>108</v>
      </c>
      <c r="G1698" s="3" t="s">
        <v>49</v>
      </c>
      <c r="H1698" s="3" t="s">
        <v>415</v>
      </c>
      <c r="I1698" s="5">
        <v>8448</v>
      </c>
    </row>
    <row r="1699" spans="1:9" ht="20.100000000000001" customHeight="1" x14ac:dyDescent="0.25">
      <c r="A1699" s="172"/>
      <c r="B1699" s="169"/>
      <c r="C1699" s="169"/>
      <c r="D1699" s="219"/>
      <c r="E1699" s="220"/>
      <c r="F1699" s="87" t="s">
        <v>119</v>
      </c>
      <c r="G1699" s="3" t="s">
        <v>49</v>
      </c>
      <c r="H1699" s="3" t="s">
        <v>415</v>
      </c>
      <c r="I1699" s="5">
        <v>3621</v>
      </c>
    </row>
    <row r="1700" spans="1:9" ht="20.100000000000001" customHeight="1" x14ac:dyDescent="0.25">
      <c r="A1700" s="172"/>
      <c r="B1700" s="169"/>
      <c r="C1700" s="169"/>
      <c r="D1700" s="168" t="s">
        <v>106</v>
      </c>
      <c r="E1700" s="168" t="s">
        <v>111</v>
      </c>
      <c r="F1700" s="112" t="s">
        <v>108</v>
      </c>
      <c r="G1700" s="3" t="s">
        <v>49</v>
      </c>
      <c r="H1700" s="3" t="s">
        <v>415</v>
      </c>
      <c r="I1700" s="5">
        <v>2735</v>
      </c>
    </row>
    <row r="1701" spans="1:9" ht="20.100000000000001" customHeight="1" x14ac:dyDescent="0.25">
      <c r="A1701" s="172"/>
      <c r="B1701" s="169"/>
      <c r="C1701" s="169"/>
      <c r="D1701" s="169"/>
      <c r="E1701" s="217"/>
      <c r="F1701" s="112" t="s">
        <v>119</v>
      </c>
      <c r="G1701" s="3" t="s">
        <v>49</v>
      </c>
      <c r="H1701" s="3" t="s">
        <v>415</v>
      </c>
      <c r="I1701" s="5">
        <v>454</v>
      </c>
    </row>
    <row r="1702" spans="1:9" ht="20.100000000000001" customHeight="1" x14ac:dyDescent="0.25">
      <c r="A1702" s="172"/>
      <c r="B1702" s="169"/>
      <c r="C1702" s="169"/>
      <c r="D1702" s="169"/>
      <c r="E1702" s="223" t="s">
        <v>463</v>
      </c>
      <c r="F1702" s="112" t="s">
        <v>108</v>
      </c>
      <c r="G1702" s="3" t="s">
        <v>49</v>
      </c>
      <c r="H1702" s="3" t="s">
        <v>415</v>
      </c>
      <c r="I1702" s="5">
        <v>1583</v>
      </c>
    </row>
    <row r="1703" spans="1:9" ht="20.100000000000001" customHeight="1" x14ac:dyDescent="0.25">
      <c r="A1703" s="172"/>
      <c r="B1703" s="169"/>
      <c r="C1703" s="169"/>
      <c r="D1703" s="170"/>
      <c r="E1703" s="170"/>
      <c r="F1703" s="112" t="s">
        <v>119</v>
      </c>
      <c r="G1703" s="3" t="s">
        <v>49</v>
      </c>
      <c r="H1703" s="3" t="s">
        <v>415</v>
      </c>
      <c r="I1703" s="5">
        <v>103</v>
      </c>
    </row>
    <row r="1704" spans="1:9" ht="20.100000000000001" customHeight="1" x14ac:dyDescent="0.25">
      <c r="A1704" s="172"/>
      <c r="B1704" s="169"/>
      <c r="C1704" s="169"/>
      <c r="D1704" s="203" t="s">
        <v>464</v>
      </c>
      <c r="E1704" s="204"/>
      <c r="F1704" s="112" t="s">
        <v>108</v>
      </c>
      <c r="G1704" s="3" t="s">
        <v>49</v>
      </c>
      <c r="H1704" s="3" t="s">
        <v>415</v>
      </c>
      <c r="I1704" s="5">
        <v>1878</v>
      </c>
    </row>
    <row r="1705" spans="1:9" ht="20.100000000000001" customHeight="1" x14ac:dyDescent="0.25">
      <c r="A1705" s="172"/>
      <c r="B1705" s="169"/>
      <c r="C1705" s="169"/>
      <c r="D1705" s="205"/>
      <c r="E1705" s="206"/>
      <c r="F1705" s="113" t="s">
        <v>26</v>
      </c>
      <c r="G1705" s="3" t="s">
        <v>49</v>
      </c>
      <c r="H1705" s="3" t="s">
        <v>415</v>
      </c>
      <c r="I1705" s="5">
        <v>854</v>
      </c>
    </row>
    <row r="1706" spans="1:9" ht="20.100000000000001" customHeight="1" x14ac:dyDescent="0.25">
      <c r="A1706" s="172"/>
      <c r="B1706" s="169"/>
      <c r="C1706" s="169"/>
      <c r="D1706" s="203" t="s">
        <v>469</v>
      </c>
      <c r="E1706" s="204"/>
      <c r="F1706" s="112" t="s">
        <v>108</v>
      </c>
      <c r="G1706" s="3" t="s">
        <v>49</v>
      </c>
      <c r="H1706" s="3" t="s">
        <v>415</v>
      </c>
      <c r="I1706" s="5">
        <v>9405</v>
      </c>
    </row>
    <row r="1707" spans="1:9" ht="20.100000000000001" customHeight="1" x14ac:dyDescent="0.25">
      <c r="A1707" s="172"/>
      <c r="B1707" s="169"/>
      <c r="C1707" s="169"/>
      <c r="D1707" s="205"/>
      <c r="E1707" s="206"/>
      <c r="F1707" s="113" t="s">
        <v>26</v>
      </c>
      <c r="G1707" s="3" t="s">
        <v>49</v>
      </c>
      <c r="H1707" s="3" t="s">
        <v>415</v>
      </c>
      <c r="I1707" s="5">
        <v>2774</v>
      </c>
    </row>
    <row r="1708" spans="1:9" ht="20.100000000000001" customHeight="1" x14ac:dyDescent="0.25">
      <c r="A1708" s="172"/>
      <c r="B1708" s="169"/>
      <c r="C1708" s="169"/>
      <c r="D1708" s="207"/>
      <c r="E1708" s="208"/>
      <c r="F1708" s="123" t="s">
        <v>466</v>
      </c>
      <c r="G1708" s="3" t="s">
        <v>49</v>
      </c>
      <c r="H1708" s="3" t="s">
        <v>415</v>
      </c>
      <c r="I1708" s="5">
        <v>173</v>
      </c>
    </row>
    <row r="1709" spans="1:9" ht="20.100000000000001" customHeight="1" x14ac:dyDescent="0.25">
      <c r="A1709" s="172"/>
      <c r="B1709" s="169"/>
      <c r="C1709" s="169"/>
      <c r="D1709" s="203" t="s">
        <v>467</v>
      </c>
      <c r="E1709" s="218"/>
      <c r="F1709" s="112" t="s">
        <v>108</v>
      </c>
      <c r="G1709" s="3" t="s">
        <v>49</v>
      </c>
      <c r="H1709" s="3" t="s">
        <v>415</v>
      </c>
      <c r="I1709" s="5">
        <v>5921</v>
      </c>
    </row>
    <row r="1710" spans="1:9" ht="20.100000000000001" customHeight="1" x14ac:dyDescent="0.25">
      <c r="A1710" s="172"/>
      <c r="B1710" s="169"/>
      <c r="C1710" s="169"/>
      <c r="D1710" s="219"/>
      <c r="E1710" s="220"/>
      <c r="F1710" s="112" t="s">
        <v>119</v>
      </c>
      <c r="G1710" s="3" t="s">
        <v>49</v>
      </c>
      <c r="H1710" s="3" t="s">
        <v>415</v>
      </c>
      <c r="I1710" s="5">
        <v>799</v>
      </c>
    </row>
    <row r="1711" spans="1:9" ht="20.100000000000001" customHeight="1" x14ac:dyDescent="0.25">
      <c r="A1711" s="172"/>
      <c r="B1711" s="169"/>
      <c r="C1711" s="169"/>
      <c r="D1711" s="184" t="s">
        <v>112</v>
      </c>
      <c r="E1711" s="218"/>
      <c r="F1711" s="112" t="s">
        <v>108</v>
      </c>
      <c r="G1711" s="3" t="s">
        <v>49</v>
      </c>
      <c r="H1711" s="3" t="s">
        <v>415</v>
      </c>
      <c r="I1711" s="5">
        <v>71</v>
      </c>
    </row>
    <row r="1712" spans="1:9" ht="20.100000000000001" customHeight="1" x14ac:dyDescent="0.25">
      <c r="A1712" s="172"/>
      <c r="B1712" s="169"/>
      <c r="C1712" s="169"/>
      <c r="D1712" s="219"/>
      <c r="E1712" s="220"/>
      <c r="F1712" s="112" t="s">
        <v>119</v>
      </c>
      <c r="G1712" s="3" t="s">
        <v>49</v>
      </c>
      <c r="H1712" s="3" t="s">
        <v>415</v>
      </c>
      <c r="I1712" s="5">
        <v>16</v>
      </c>
    </row>
    <row r="1713" spans="1:9" ht="20.100000000000001" customHeight="1" x14ac:dyDescent="0.25">
      <c r="A1713" s="172"/>
      <c r="B1713" s="169"/>
      <c r="C1713" s="169"/>
      <c r="D1713" s="203" t="s">
        <v>468</v>
      </c>
      <c r="E1713" s="218"/>
      <c r="F1713" s="112" t="s">
        <v>108</v>
      </c>
      <c r="G1713" s="3" t="s">
        <v>49</v>
      </c>
      <c r="H1713" s="3" t="s">
        <v>415</v>
      </c>
      <c r="I1713" s="5">
        <v>5746</v>
      </c>
    </row>
    <row r="1714" spans="1:9" ht="20.100000000000001" customHeight="1" x14ac:dyDescent="0.25">
      <c r="A1714" s="172"/>
      <c r="B1714" s="169"/>
      <c r="C1714" s="169"/>
      <c r="D1714" s="219"/>
      <c r="E1714" s="220"/>
      <c r="F1714" s="112" t="s">
        <v>119</v>
      </c>
      <c r="G1714" s="3" t="s">
        <v>49</v>
      </c>
      <c r="H1714" s="3" t="s">
        <v>415</v>
      </c>
      <c r="I1714" s="5">
        <v>628</v>
      </c>
    </row>
    <row r="1715" spans="1:9" ht="20.100000000000001" customHeight="1" x14ac:dyDescent="0.25">
      <c r="A1715" s="172"/>
      <c r="B1715" s="169"/>
      <c r="C1715" s="170"/>
      <c r="D1715" s="163" t="s">
        <v>107</v>
      </c>
      <c r="E1715" s="189"/>
      <c r="F1715" s="190"/>
      <c r="G1715" s="3" t="s">
        <v>49</v>
      </c>
      <c r="H1715" s="3" t="s">
        <v>415</v>
      </c>
      <c r="I1715" s="5">
        <v>127</v>
      </c>
    </row>
    <row r="1716" spans="1:9" ht="20.100000000000001" customHeight="1" x14ac:dyDescent="0.25">
      <c r="A1716" s="172"/>
      <c r="B1716" s="170"/>
      <c r="C1716" s="188" t="s">
        <v>118</v>
      </c>
      <c r="D1716" s="189"/>
      <c r="E1716" s="189"/>
      <c r="F1716" s="190"/>
      <c r="G1716" s="3" t="s">
        <v>49</v>
      </c>
      <c r="H1716" s="3" t="s">
        <v>415</v>
      </c>
      <c r="I1716" s="5">
        <v>883</v>
      </c>
    </row>
    <row r="1717" spans="1:9" ht="20.100000000000001" customHeight="1" x14ac:dyDescent="0.25">
      <c r="A1717" s="173"/>
      <c r="B1717" s="168" t="s">
        <v>81</v>
      </c>
      <c r="C1717" s="168" t="s">
        <v>110</v>
      </c>
      <c r="D1717" s="163" t="s">
        <v>33</v>
      </c>
      <c r="E1717" s="166"/>
      <c r="F1717" s="167"/>
      <c r="G1717" s="3" t="s">
        <v>49</v>
      </c>
      <c r="H1717" s="3" t="s">
        <v>415</v>
      </c>
      <c r="I1717" s="5">
        <v>45518</v>
      </c>
    </row>
    <row r="1718" spans="1:9" ht="20.100000000000001" customHeight="1" x14ac:dyDescent="0.25">
      <c r="A1718" s="171" t="s">
        <v>16</v>
      </c>
      <c r="B1718" s="169"/>
      <c r="C1718" s="169"/>
      <c r="D1718" s="184" t="s">
        <v>116</v>
      </c>
      <c r="E1718" s="218"/>
      <c r="F1718" s="87" t="s">
        <v>108</v>
      </c>
      <c r="G1718" s="3" t="s">
        <v>49</v>
      </c>
      <c r="H1718" s="3" t="s">
        <v>415</v>
      </c>
      <c r="I1718" s="5">
        <v>53</v>
      </c>
    </row>
    <row r="1719" spans="1:9" ht="20.100000000000001" customHeight="1" x14ac:dyDescent="0.25">
      <c r="A1719" s="172"/>
      <c r="B1719" s="169"/>
      <c r="C1719" s="169"/>
      <c r="D1719" s="219"/>
      <c r="E1719" s="220"/>
      <c r="F1719" s="87" t="s">
        <v>119</v>
      </c>
      <c r="G1719" s="3" t="s">
        <v>49</v>
      </c>
      <c r="H1719" s="3" t="s">
        <v>415</v>
      </c>
      <c r="I1719" s="5">
        <v>39</v>
      </c>
    </row>
    <row r="1720" spans="1:9" ht="20.100000000000001" customHeight="1" x14ac:dyDescent="0.25">
      <c r="A1720" s="172"/>
      <c r="B1720" s="169"/>
      <c r="C1720" s="169"/>
      <c r="D1720" s="184" t="s">
        <v>115</v>
      </c>
      <c r="E1720" s="218"/>
      <c r="F1720" s="87" t="s">
        <v>108</v>
      </c>
      <c r="G1720" s="3" t="s">
        <v>49</v>
      </c>
      <c r="H1720" s="3" t="s">
        <v>415</v>
      </c>
      <c r="I1720" s="5">
        <v>1213</v>
      </c>
    </row>
    <row r="1721" spans="1:9" ht="20.100000000000001" customHeight="1" x14ac:dyDescent="0.25">
      <c r="A1721" s="172"/>
      <c r="B1721" s="169"/>
      <c r="C1721" s="169"/>
      <c r="D1721" s="219"/>
      <c r="E1721" s="220"/>
      <c r="F1721" s="87" t="s">
        <v>119</v>
      </c>
      <c r="G1721" s="3" t="s">
        <v>49</v>
      </c>
      <c r="H1721" s="3" t="s">
        <v>415</v>
      </c>
      <c r="I1721" s="5">
        <v>429</v>
      </c>
    </row>
    <row r="1722" spans="1:9" ht="20.100000000000001" customHeight="1" x14ac:dyDescent="0.25">
      <c r="A1722" s="172"/>
      <c r="B1722" s="169"/>
      <c r="C1722" s="169"/>
      <c r="D1722" s="184" t="s">
        <v>113</v>
      </c>
      <c r="E1722" s="218"/>
      <c r="F1722" s="87" t="s">
        <v>108</v>
      </c>
      <c r="G1722" s="3" t="s">
        <v>49</v>
      </c>
      <c r="H1722" s="3" t="s">
        <v>415</v>
      </c>
      <c r="I1722" s="5">
        <v>6874</v>
      </c>
    </row>
    <row r="1723" spans="1:9" ht="20.100000000000001" customHeight="1" x14ac:dyDescent="0.25">
      <c r="A1723" s="172"/>
      <c r="B1723" s="169"/>
      <c r="C1723" s="169"/>
      <c r="D1723" s="219"/>
      <c r="E1723" s="220"/>
      <c r="F1723" s="87" t="s">
        <v>119</v>
      </c>
      <c r="G1723" s="3" t="s">
        <v>49</v>
      </c>
      <c r="H1723" s="3" t="s">
        <v>415</v>
      </c>
      <c r="I1723" s="5">
        <v>2849</v>
      </c>
    </row>
    <row r="1724" spans="1:9" ht="20.100000000000001" customHeight="1" x14ac:dyDescent="0.25">
      <c r="A1724" s="172"/>
      <c r="B1724" s="169"/>
      <c r="C1724" s="169"/>
      <c r="D1724" s="168" t="s">
        <v>106</v>
      </c>
      <c r="E1724" s="168" t="s">
        <v>111</v>
      </c>
      <c r="F1724" s="112" t="s">
        <v>108</v>
      </c>
      <c r="G1724" s="3" t="s">
        <v>49</v>
      </c>
      <c r="H1724" s="3" t="s">
        <v>415</v>
      </c>
      <c r="I1724" s="5">
        <v>2463</v>
      </c>
    </row>
    <row r="1725" spans="1:9" ht="20.100000000000001" customHeight="1" x14ac:dyDescent="0.25">
      <c r="A1725" s="172"/>
      <c r="B1725" s="169"/>
      <c r="C1725" s="169"/>
      <c r="D1725" s="169"/>
      <c r="E1725" s="217"/>
      <c r="F1725" s="112" t="s">
        <v>119</v>
      </c>
      <c r="G1725" s="3" t="s">
        <v>49</v>
      </c>
      <c r="H1725" s="3" t="s">
        <v>415</v>
      </c>
      <c r="I1725" s="5">
        <v>516</v>
      </c>
    </row>
    <row r="1726" spans="1:9" ht="20.100000000000001" customHeight="1" x14ac:dyDescent="0.25">
      <c r="A1726" s="172"/>
      <c r="B1726" s="169"/>
      <c r="C1726" s="169"/>
      <c r="D1726" s="169"/>
      <c r="E1726" s="223" t="s">
        <v>463</v>
      </c>
      <c r="F1726" s="112" t="s">
        <v>108</v>
      </c>
      <c r="G1726" s="3" t="s">
        <v>49</v>
      </c>
      <c r="H1726" s="3" t="s">
        <v>415</v>
      </c>
      <c r="I1726" s="5">
        <v>1235</v>
      </c>
    </row>
    <row r="1727" spans="1:9" ht="20.100000000000001" customHeight="1" x14ac:dyDescent="0.25">
      <c r="A1727" s="172"/>
      <c r="B1727" s="169"/>
      <c r="C1727" s="169"/>
      <c r="D1727" s="170"/>
      <c r="E1727" s="170"/>
      <c r="F1727" s="112" t="s">
        <v>119</v>
      </c>
      <c r="G1727" s="3" t="s">
        <v>49</v>
      </c>
      <c r="H1727" s="3" t="s">
        <v>415</v>
      </c>
      <c r="I1727" s="5">
        <v>85</v>
      </c>
    </row>
    <row r="1728" spans="1:9" ht="20.100000000000001" customHeight="1" x14ac:dyDescent="0.25">
      <c r="A1728" s="172"/>
      <c r="B1728" s="169"/>
      <c r="C1728" s="169"/>
      <c r="D1728" s="203" t="s">
        <v>464</v>
      </c>
      <c r="E1728" s="204"/>
      <c r="F1728" s="112" t="s">
        <v>108</v>
      </c>
      <c r="G1728" s="3" t="s">
        <v>49</v>
      </c>
      <c r="H1728" s="3" t="s">
        <v>415</v>
      </c>
      <c r="I1728" s="5">
        <v>2160</v>
      </c>
    </row>
    <row r="1729" spans="1:9" ht="20.100000000000001" customHeight="1" x14ac:dyDescent="0.25">
      <c r="A1729" s="172"/>
      <c r="B1729" s="169"/>
      <c r="C1729" s="169"/>
      <c r="D1729" s="205"/>
      <c r="E1729" s="206"/>
      <c r="F1729" s="113" t="s">
        <v>26</v>
      </c>
      <c r="G1729" s="3" t="s">
        <v>49</v>
      </c>
      <c r="H1729" s="3" t="s">
        <v>415</v>
      </c>
      <c r="I1729" s="5">
        <v>1063</v>
      </c>
    </row>
    <row r="1730" spans="1:9" ht="20.100000000000001" customHeight="1" x14ac:dyDescent="0.25">
      <c r="A1730" s="172"/>
      <c r="B1730" s="169"/>
      <c r="C1730" s="169"/>
      <c r="D1730" s="203" t="s">
        <v>469</v>
      </c>
      <c r="E1730" s="204"/>
      <c r="F1730" s="112" t="s">
        <v>108</v>
      </c>
      <c r="G1730" s="3" t="s">
        <v>49</v>
      </c>
      <c r="H1730" s="3" t="s">
        <v>415</v>
      </c>
      <c r="I1730" s="5">
        <v>9634</v>
      </c>
    </row>
    <row r="1731" spans="1:9" ht="20.100000000000001" customHeight="1" x14ac:dyDescent="0.25">
      <c r="A1731" s="172"/>
      <c r="B1731" s="169"/>
      <c r="C1731" s="169"/>
      <c r="D1731" s="205"/>
      <c r="E1731" s="206"/>
      <c r="F1731" s="113" t="s">
        <v>26</v>
      </c>
      <c r="G1731" s="3" t="s">
        <v>49</v>
      </c>
      <c r="H1731" s="3" t="s">
        <v>415</v>
      </c>
      <c r="I1731" s="5">
        <v>2449</v>
      </c>
    </row>
    <row r="1732" spans="1:9" ht="20.100000000000001" customHeight="1" x14ac:dyDescent="0.25">
      <c r="A1732" s="172"/>
      <c r="B1732" s="169"/>
      <c r="C1732" s="169"/>
      <c r="D1732" s="207"/>
      <c r="E1732" s="208"/>
      <c r="F1732" s="123" t="s">
        <v>466</v>
      </c>
      <c r="G1732" s="3" t="s">
        <v>49</v>
      </c>
      <c r="H1732" s="3" t="s">
        <v>415</v>
      </c>
      <c r="I1732" s="5">
        <v>191</v>
      </c>
    </row>
    <row r="1733" spans="1:9" ht="20.100000000000001" customHeight="1" x14ac:dyDescent="0.25">
      <c r="A1733" s="172"/>
      <c r="B1733" s="169"/>
      <c r="C1733" s="169"/>
      <c r="D1733" s="203" t="s">
        <v>467</v>
      </c>
      <c r="E1733" s="218"/>
      <c r="F1733" s="112" t="s">
        <v>108</v>
      </c>
      <c r="G1733" s="3" t="s">
        <v>49</v>
      </c>
      <c r="H1733" s="3" t="s">
        <v>415</v>
      </c>
      <c r="I1733" s="5">
        <v>6494</v>
      </c>
    </row>
    <row r="1734" spans="1:9" ht="20.100000000000001" customHeight="1" x14ac:dyDescent="0.25">
      <c r="A1734" s="172"/>
      <c r="B1734" s="169"/>
      <c r="C1734" s="169"/>
      <c r="D1734" s="219"/>
      <c r="E1734" s="220"/>
      <c r="F1734" s="112" t="s">
        <v>119</v>
      </c>
      <c r="G1734" s="3" t="s">
        <v>49</v>
      </c>
      <c r="H1734" s="3" t="s">
        <v>415</v>
      </c>
      <c r="I1734" s="5">
        <v>461</v>
      </c>
    </row>
    <row r="1735" spans="1:9" ht="20.100000000000001" customHeight="1" x14ac:dyDescent="0.25">
      <c r="A1735" s="172"/>
      <c r="B1735" s="169"/>
      <c r="C1735" s="169"/>
      <c r="D1735" s="184" t="s">
        <v>112</v>
      </c>
      <c r="E1735" s="218"/>
      <c r="F1735" s="112" t="s">
        <v>108</v>
      </c>
      <c r="G1735" s="3" t="s">
        <v>49</v>
      </c>
      <c r="H1735" s="3" t="s">
        <v>415</v>
      </c>
      <c r="I1735" s="5">
        <v>130</v>
      </c>
    </row>
    <row r="1736" spans="1:9" ht="20.100000000000001" customHeight="1" x14ac:dyDescent="0.25">
      <c r="A1736" s="172"/>
      <c r="B1736" s="169"/>
      <c r="C1736" s="169"/>
      <c r="D1736" s="219"/>
      <c r="E1736" s="220"/>
      <c r="F1736" s="112" t="s">
        <v>119</v>
      </c>
      <c r="G1736" s="3" t="s">
        <v>49</v>
      </c>
      <c r="H1736" s="3" t="s">
        <v>415</v>
      </c>
      <c r="I1736" s="5">
        <v>30</v>
      </c>
    </row>
    <row r="1737" spans="1:9" ht="20.100000000000001" customHeight="1" x14ac:dyDescent="0.25">
      <c r="A1737" s="172"/>
      <c r="B1737" s="169"/>
      <c r="C1737" s="169"/>
      <c r="D1737" s="203" t="s">
        <v>468</v>
      </c>
      <c r="E1737" s="218"/>
      <c r="F1737" s="112" t="s">
        <v>108</v>
      </c>
      <c r="G1737" s="3" t="s">
        <v>49</v>
      </c>
      <c r="H1737" s="3" t="s">
        <v>415</v>
      </c>
      <c r="I1737" s="5">
        <v>6590</v>
      </c>
    </row>
    <row r="1738" spans="1:9" ht="20.100000000000001" customHeight="1" x14ac:dyDescent="0.25">
      <c r="A1738" s="172"/>
      <c r="B1738" s="169"/>
      <c r="C1738" s="169"/>
      <c r="D1738" s="219"/>
      <c r="E1738" s="220"/>
      <c r="F1738" s="112" t="s">
        <v>119</v>
      </c>
      <c r="G1738" s="3" t="s">
        <v>49</v>
      </c>
      <c r="H1738" s="3" t="s">
        <v>415</v>
      </c>
      <c r="I1738" s="5">
        <v>491</v>
      </c>
    </row>
    <row r="1739" spans="1:9" ht="20.100000000000001" customHeight="1" x14ac:dyDescent="0.25">
      <c r="A1739" s="172"/>
      <c r="B1739" s="169"/>
      <c r="C1739" s="170"/>
      <c r="D1739" s="163" t="s">
        <v>107</v>
      </c>
      <c r="E1739" s="189"/>
      <c r="F1739" s="190"/>
      <c r="G1739" s="3" t="s">
        <v>49</v>
      </c>
      <c r="H1739" s="3" t="s">
        <v>415</v>
      </c>
      <c r="I1739" s="5">
        <v>69</v>
      </c>
    </row>
    <row r="1740" spans="1:9" ht="20.100000000000001" customHeight="1" x14ac:dyDescent="0.25">
      <c r="A1740" s="172"/>
      <c r="B1740" s="170"/>
      <c r="C1740" s="188" t="s">
        <v>118</v>
      </c>
      <c r="D1740" s="189"/>
      <c r="E1740" s="189"/>
      <c r="F1740" s="190"/>
      <c r="G1740" s="3" t="s">
        <v>49</v>
      </c>
      <c r="H1740" s="3" t="s">
        <v>415</v>
      </c>
      <c r="I1740" s="5">
        <v>870</v>
      </c>
    </row>
    <row r="1741" spans="1:9" ht="20.100000000000001" customHeight="1" x14ac:dyDescent="0.25">
      <c r="A1741" s="172"/>
      <c r="B1741" s="168" t="s">
        <v>117</v>
      </c>
      <c r="C1741" s="168" t="s">
        <v>110</v>
      </c>
      <c r="D1741" s="163" t="s">
        <v>33</v>
      </c>
      <c r="E1741" s="166"/>
      <c r="F1741" s="167"/>
      <c r="G1741" s="3" t="s">
        <v>49</v>
      </c>
      <c r="H1741" s="3" t="s">
        <v>415</v>
      </c>
      <c r="I1741" s="5">
        <v>55639</v>
      </c>
    </row>
    <row r="1742" spans="1:9" ht="20.100000000000001" customHeight="1" x14ac:dyDescent="0.25">
      <c r="A1742" s="172"/>
      <c r="B1742" s="169"/>
      <c r="C1742" s="169"/>
      <c r="D1742" s="184" t="s">
        <v>116</v>
      </c>
      <c r="E1742" s="218"/>
      <c r="F1742" s="87" t="s">
        <v>108</v>
      </c>
      <c r="G1742" s="3" t="s">
        <v>49</v>
      </c>
      <c r="H1742" s="3" t="s">
        <v>415</v>
      </c>
      <c r="I1742" s="5">
        <v>56</v>
      </c>
    </row>
    <row r="1743" spans="1:9" ht="20.100000000000001" customHeight="1" x14ac:dyDescent="0.25">
      <c r="A1743" s="172"/>
      <c r="B1743" s="169"/>
      <c r="C1743" s="169"/>
      <c r="D1743" s="219"/>
      <c r="E1743" s="220"/>
      <c r="F1743" s="87" t="s">
        <v>119</v>
      </c>
      <c r="G1743" s="3" t="s">
        <v>49</v>
      </c>
      <c r="H1743" s="3" t="s">
        <v>415</v>
      </c>
      <c r="I1743" s="5">
        <v>62</v>
      </c>
    </row>
    <row r="1744" spans="1:9" ht="20.100000000000001" customHeight="1" x14ac:dyDescent="0.25">
      <c r="A1744" s="172"/>
      <c r="B1744" s="169"/>
      <c r="C1744" s="169"/>
      <c r="D1744" s="184" t="s">
        <v>115</v>
      </c>
      <c r="E1744" s="218"/>
      <c r="F1744" s="87" t="s">
        <v>108</v>
      </c>
      <c r="G1744" s="3" t="s">
        <v>49</v>
      </c>
      <c r="H1744" s="3" t="s">
        <v>415</v>
      </c>
      <c r="I1744" s="5">
        <v>1469</v>
      </c>
    </row>
    <row r="1745" spans="1:9" ht="20.100000000000001" customHeight="1" x14ac:dyDescent="0.25">
      <c r="A1745" s="172"/>
      <c r="B1745" s="169"/>
      <c r="C1745" s="169"/>
      <c r="D1745" s="219"/>
      <c r="E1745" s="220"/>
      <c r="F1745" s="87" t="s">
        <v>119</v>
      </c>
      <c r="G1745" s="3" t="s">
        <v>49</v>
      </c>
      <c r="H1745" s="3" t="s">
        <v>415</v>
      </c>
      <c r="I1745" s="5">
        <v>537</v>
      </c>
    </row>
    <row r="1746" spans="1:9" ht="20.100000000000001" customHeight="1" x14ac:dyDescent="0.25">
      <c r="A1746" s="172"/>
      <c r="B1746" s="169"/>
      <c r="C1746" s="169"/>
      <c r="D1746" s="184" t="s">
        <v>113</v>
      </c>
      <c r="E1746" s="218"/>
      <c r="F1746" s="87" t="s">
        <v>108</v>
      </c>
      <c r="G1746" s="3" t="s">
        <v>49</v>
      </c>
      <c r="H1746" s="3" t="s">
        <v>415</v>
      </c>
      <c r="I1746" s="5">
        <v>8988</v>
      </c>
    </row>
    <row r="1747" spans="1:9" ht="20.100000000000001" customHeight="1" x14ac:dyDescent="0.25">
      <c r="A1747" s="172"/>
      <c r="B1747" s="169"/>
      <c r="C1747" s="169"/>
      <c r="D1747" s="219"/>
      <c r="E1747" s="220"/>
      <c r="F1747" s="87" t="s">
        <v>119</v>
      </c>
      <c r="G1747" s="3" t="s">
        <v>49</v>
      </c>
      <c r="H1747" s="3" t="s">
        <v>415</v>
      </c>
      <c r="I1747" s="5">
        <v>3912</v>
      </c>
    </row>
    <row r="1748" spans="1:9" ht="20.100000000000001" customHeight="1" x14ac:dyDescent="0.25">
      <c r="A1748" s="172"/>
      <c r="B1748" s="169"/>
      <c r="C1748" s="169"/>
      <c r="D1748" s="168" t="s">
        <v>106</v>
      </c>
      <c r="E1748" s="168" t="s">
        <v>111</v>
      </c>
      <c r="F1748" s="112" t="s">
        <v>108</v>
      </c>
      <c r="G1748" s="3" t="s">
        <v>49</v>
      </c>
      <c r="H1748" s="3" t="s">
        <v>415</v>
      </c>
      <c r="I1748" s="5">
        <v>3371</v>
      </c>
    </row>
    <row r="1749" spans="1:9" ht="20.100000000000001" customHeight="1" x14ac:dyDescent="0.25">
      <c r="A1749" s="172"/>
      <c r="B1749" s="169"/>
      <c r="C1749" s="169"/>
      <c r="D1749" s="169"/>
      <c r="E1749" s="217"/>
      <c r="F1749" s="112" t="s">
        <v>119</v>
      </c>
      <c r="G1749" s="3" t="s">
        <v>49</v>
      </c>
      <c r="H1749" s="3" t="s">
        <v>415</v>
      </c>
      <c r="I1749" s="5">
        <v>524</v>
      </c>
    </row>
    <row r="1750" spans="1:9" ht="20.100000000000001" customHeight="1" x14ac:dyDescent="0.25">
      <c r="A1750" s="172"/>
      <c r="B1750" s="169"/>
      <c r="C1750" s="169"/>
      <c r="D1750" s="169"/>
      <c r="E1750" s="223" t="s">
        <v>463</v>
      </c>
      <c r="F1750" s="112" t="s">
        <v>108</v>
      </c>
      <c r="G1750" s="3" t="s">
        <v>49</v>
      </c>
      <c r="H1750" s="3" t="s">
        <v>415</v>
      </c>
      <c r="I1750" s="5">
        <v>1578</v>
      </c>
    </row>
    <row r="1751" spans="1:9" ht="20.100000000000001" customHeight="1" x14ac:dyDescent="0.25">
      <c r="A1751" s="172"/>
      <c r="B1751" s="169"/>
      <c r="C1751" s="169"/>
      <c r="D1751" s="170"/>
      <c r="E1751" s="170"/>
      <c r="F1751" s="112" t="s">
        <v>119</v>
      </c>
      <c r="G1751" s="3" t="s">
        <v>49</v>
      </c>
      <c r="H1751" s="3" t="s">
        <v>415</v>
      </c>
      <c r="I1751" s="5">
        <v>95</v>
      </c>
    </row>
    <row r="1752" spans="1:9" ht="20.100000000000001" customHeight="1" x14ac:dyDescent="0.25">
      <c r="A1752" s="173"/>
      <c r="B1752" s="169"/>
      <c r="C1752" s="169"/>
      <c r="D1752" s="351" t="s">
        <v>475</v>
      </c>
      <c r="E1752" s="352"/>
      <c r="F1752" s="112" t="s">
        <v>108</v>
      </c>
      <c r="G1752" s="3" t="s">
        <v>49</v>
      </c>
      <c r="H1752" s="3" t="s">
        <v>415</v>
      </c>
      <c r="I1752" s="5">
        <v>1699</v>
      </c>
    </row>
    <row r="1753" spans="1:9" ht="20.100000000000001" customHeight="1" x14ac:dyDescent="0.25">
      <c r="A1753" s="171" t="s">
        <v>16</v>
      </c>
      <c r="B1753" s="169"/>
      <c r="C1753" s="169"/>
      <c r="D1753" s="353" t="s">
        <v>464</v>
      </c>
      <c r="E1753" s="354"/>
      <c r="F1753" s="112" t="s">
        <v>119</v>
      </c>
      <c r="G1753" s="3" t="s">
        <v>49</v>
      </c>
      <c r="H1753" s="3" t="s">
        <v>415</v>
      </c>
      <c r="I1753" s="5">
        <v>964</v>
      </c>
    </row>
    <row r="1754" spans="1:9" ht="20.100000000000001" customHeight="1" x14ac:dyDescent="0.25">
      <c r="A1754" s="172"/>
      <c r="B1754" s="169"/>
      <c r="C1754" s="169"/>
      <c r="D1754" s="203" t="s">
        <v>469</v>
      </c>
      <c r="E1754" s="204"/>
      <c r="F1754" s="112" t="s">
        <v>108</v>
      </c>
      <c r="G1754" s="3" t="s">
        <v>49</v>
      </c>
      <c r="H1754" s="3" t="s">
        <v>415</v>
      </c>
      <c r="I1754" s="5">
        <v>12646</v>
      </c>
    </row>
    <row r="1755" spans="1:9" ht="20.100000000000001" customHeight="1" x14ac:dyDescent="0.25">
      <c r="A1755" s="172"/>
      <c r="B1755" s="169"/>
      <c r="C1755" s="169"/>
      <c r="D1755" s="205"/>
      <c r="E1755" s="206"/>
      <c r="F1755" s="113" t="s">
        <v>26</v>
      </c>
      <c r="G1755" s="3" t="s">
        <v>49</v>
      </c>
      <c r="H1755" s="3" t="s">
        <v>415</v>
      </c>
      <c r="I1755" s="5">
        <v>3026</v>
      </c>
    </row>
    <row r="1756" spans="1:9" ht="20.100000000000001" customHeight="1" x14ac:dyDescent="0.25">
      <c r="A1756" s="172"/>
      <c r="B1756" s="169"/>
      <c r="C1756" s="169"/>
      <c r="D1756" s="207"/>
      <c r="E1756" s="208"/>
      <c r="F1756" s="123" t="s">
        <v>466</v>
      </c>
      <c r="G1756" s="3" t="s">
        <v>49</v>
      </c>
      <c r="H1756" s="3" t="s">
        <v>415</v>
      </c>
      <c r="I1756" s="5">
        <v>210</v>
      </c>
    </row>
    <row r="1757" spans="1:9" ht="20.100000000000001" customHeight="1" x14ac:dyDescent="0.25">
      <c r="A1757" s="172"/>
      <c r="B1757" s="169"/>
      <c r="C1757" s="169"/>
      <c r="D1757" s="203" t="s">
        <v>467</v>
      </c>
      <c r="E1757" s="218"/>
      <c r="F1757" s="112" t="s">
        <v>108</v>
      </c>
      <c r="G1757" s="3" t="s">
        <v>49</v>
      </c>
      <c r="H1757" s="3" t="s">
        <v>415</v>
      </c>
      <c r="I1757" s="5">
        <v>6948</v>
      </c>
    </row>
    <row r="1758" spans="1:9" ht="20.100000000000001" customHeight="1" x14ac:dyDescent="0.25">
      <c r="A1758" s="172"/>
      <c r="B1758" s="169"/>
      <c r="C1758" s="169"/>
      <c r="D1758" s="219"/>
      <c r="E1758" s="220"/>
      <c r="F1758" s="112" t="s">
        <v>119</v>
      </c>
      <c r="G1758" s="3" t="s">
        <v>49</v>
      </c>
      <c r="H1758" s="3" t="s">
        <v>415</v>
      </c>
      <c r="I1758" s="5">
        <v>728</v>
      </c>
    </row>
    <row r="1759" spans="1:9" ht="20.100000000000001" customHeight="1" x14ac:dyDescent="0.25">
      <c r="A1759" s="172"/>
      <c r="B1759" s="169"/>
      <c r="C1759" s="169"/>
      <c r="D1759" s="184" t="s">
        <v>112</v>
      </c>
      <c r="E1759" s="218"/>
      <c r="F1759" s="112" t="s">
        <v>108</v>
      </c>
      <c r="G1759" s="3" t="s">
        <v>49</v>
      </c>
      <c r="H1759" s="3" t="s">
        <v>415</v>
      </c>
      <c r="I1759" s="5">
        <v>153</v>
      </c>
    </row>
    <row r="1760" spans="1:9" ht="20.100000000000001" customHeight="1" x14ac:dyDescent="0.25">
      <c r="A1760" s="172"/>
      <c r="B1760" s="169"/>
      <c r="C1760" s="169"/>
      <c r="D1760" s="219"/>
      <c r="E1760" s="220"/>
      <c r="F1760" s="112" t="s">
        <v>119</v>
      </c>
      <c r="G1760" s="3" t="s">
        <v>49</v>
      </c>
      <c r="H1760" s="3" t="s">
        <v>415</v>
      </c>
      <c r="I1760" s="5">
        <v>37</v>
      </c>
    </row>
    <row r="1761" spans="1:9" ht="20.100000000000001" customHeight="1" x14ac:dyDescent="0.25">
      <c r="A1761" s="172"/>
      <c r="B1761" s="169"/>
      <c r="C1761" s="169"/>
      <c r="D1761" s="203" t="s">
        <v>468</v>
      </c>
      <c r="E1761" s="218"/>
      <c r="F1761" s="112" t="s">
        <v>108</v>
      </c>
      <c r="G1761" s="3" t="s">
        <v>49</v>
      </c>
      <c r="H1761" s="3" t="s">
        <v>415</v>
      </c>
      <c r="I1761" s="5">
        <v>7937</v>
      </c>
    </row>
    <row r="1762" spans="1:9" ht="20.100000000000001" customHeight="1" x14ac:dyDescent="0.25">
      <c r="A1762" s="172"/>
      <c r="B1762" s="169"/>
      <c r="C1762" s="169"/>
      <c r="D1762" s="219"/>
      <c r="E1762" s="220"/>
      <c r="F1762" s="112" t="s">
        <v>119</v>
      </c>
      <c r="G1762" s="3" t="s">
        <v>49</v>
      </c>
      <c r="H1762" s="3" t="s">
        <v>415</v>
      </c>
      <c r="I1762" s="5">
        <v>608</v>
      </c>
    </row>
    <row r="1763" spans="1:9" ht="20.100000000000001" customHeight="1" x14ac:dyDescent="0.25">
      <c r="A1763" s="172"/>
      <c r="B1763" s="169"/>
      <c r="C1763" s="170"/>
      <c r="D1763" s="163" t="s">
        <v>107</v>
      </c>
      <c r="E1763" s="189"/>
      <c r="F1763" s="190"/>
      <c r="G1763" s="3" t="s">
        <v>49</v>
      </c>
      <c r="H1763" s="3" t="s">
        <v>415</v>
      </c>
      <c r="I1763" s="5">
        <v>91</v>
      </c>
    </row>
    <row r="1764" spans="1:9" ht="20.100000000000001" customHeight="1" x14ac:dyDescent="0.25">
      <c r="A1764" s="172"/>
      <c r="B1764" s="170"/>
      <c r="C1764" s="188" t="s">
        <v>118</v>
      </c>
      <c r="D1764" s="189"/>
      <c r="E1764" s="189"/>
      <c r="F1764" s="190"/>
      <c r="G1764" s="3" t="s">
        <v>49</v>
      </c>
      <c r="H1764" s="3" t="s">
        <v>415</v>
      </c>
      <c r="I1764" s="5">
        <v>782</v>
      </c>
    </row>
    <row r="1765" spans="1:9" ht="20.100000000000001" customHeight="1" x14ac:dyDescent="0.25">
      <c r="A1765" s="172"/>
      <c r="B1765" s="168" t="s">
        <v>83</v>
      </c>
      <c r="C1765" s="168" t="s">
        <v>110</v>
      </c>
      <c r="D1765" s="163" t="s">
        <v>33</v>
      </c>
      <c r="E1765" s="166"/>
      <c r="F1765" s="167"/>
      <c r="G1765" s="3" t="s">
        <v>49</v>
      </c>
      <c r="H1765" s="3" t="s">
        <v>415</v>
      </c>
      <c r="I1765" s="5">
        <v>91163</v>
      </c>
    </row>
    <row r="1766" spans="1:9" ht="20.100000000000001" customHeight="1" x14ac:dyDescent="0.25">
      <c r="A1766" s="172"/>
      <c r="B1766" s="169"/>
      <c r="C1766" s="169"/>
      <c r="D1766" s="184" t="s">
        <v>116</v>
      </c>
      <c r="E1766" s="171"/>
      <c r="F1766" s="8" t="s">
        <v>304</v>
      </c>
      <c r="G1766" s="3" t="s">
        <v>49</v>
      </c>
      <c r="H1766" s="3" t="s">
        <v>415</v>
      </c>
      <c r="I1766" s="5">
        <v>175</v>
      </c>
    </row>
    <row r="1767" spans="1:9" ht="20.100000000000001" customHeight="1" x14ac:dyDescent="0.25">
      <c r="A1767" s="172"/>
      <c r="B1767" s="169"/>
      <c r="C1767" s="169"/>
      <c r="D1767" s="200"/>
      <c r="E1767" s="173"/>
      <c r="F1767" s="8" t="s">
        <v>310</v>
      </c>
      <c r="G1767" s="3" t="s">
        <v>49</v>
      </c>
      <c r="H1767" s="3" t="s">
        <v>415</v>
      </c>
      <c r="I1767" s="5">
        <v>122</v>
      </c>
    </row>
    <row r="1768" spans="1:9" ht="20.100000000000001" customHeight="1" x14ac:dyDescent="0.25">
      <c r="A1768" s="172"/>
      <c r="B1768" s="169"/>
      <c r="C1768" s="169"/>
      <c r="D1768" s="184" t="s">
        <v>115</v>
      </c>
      <c r="E1768" s="218"/>
      <c r="F1768" s="87" t="s">
        <v>108</v>
      </c>
      <c r="G1768" s="3" t="s">
        <v>49</v>
      </c>
      <c r="H1768" s="3" t="s">
        <v>415</v>
      </c>
      <c r="I1768" s="5">
        <v>3016</v>
      </c>
    </row>
    <row r="1769" spans="1:9" ht="20.100000000000001" customHeight="1" x14ac:dyDescent="0.25">
      <c r="A1769" s="172"/>
      <c r="B1769" s="169"/>
      <c r="C1769" s="169"/>
      <c r="D1769" s="219"/>
      <c r="E1769" s="220"/>
      <c r="F1769" s="87" t="s">
        <v>119</v>
      </c>
      <c r="G1769" s="3" t="s">
        <v>49</v>
      </c>
      <c r="H1769" s="3" t="s">
        <v>415</v>
      </c>
      <c r="I1769" s="5">
        <v>1097</v>
      </c>
    </row>
    <row r="1770" spans="1:9" ht="20.100000000000001" customHeight="1" x14ac:dyDescent="0.25">
      <c r="A1770" s="172"/>
      <c r="B1770" s="169"/>
      <c r="C1770" s="169"/>
      <c r="D1770" s="184" t="s">
        <v>113</v>
      </c>
      <c r="E1770" s="218"/>
      <c r="F1770" s="87" t="s">
        <v>108</v>
      </c>
      <c r="G1770" s="3" t="s">
        <v>49</v>
      </c>
      <c r="H1770" s="3" t="s">
        <v>415</v>
      </c>
      <c r="I1770" s="5">
        <v>16007</v>
      </c>
    </row>
    <row r="1771" spans="1:9" ht="20.100000000000001" customHeight="1" x14ac:dyDescent="0.25">
      <c r="A1771" s="172"/>
      <c r="B1771" s="169"/>
      <c r="C1771" s="169"/>
      <c r="D1771" s="219"/>
      <c r="E1771" s="220"/>
      <c r="F1771" s="87" t="s">
        <v>119</v>
      </c>
      <c r="G1771" s="3" t="s">
        <v>49</v>
      </c>
      <c r="H1771" s="3" t="s">
        <v>415</v>
      </c>
      <c r="I1771" s="5">
        <v>6881</v>
      </c>
    </row>
    <row r="1772" spans="1:9" ht="20.100000000000001" customHeight="1" x14ac:dyDescent="0.25">
      <c r="A1772" s="172"/>
      <c r="B1772" s="169"/>
      <c r="C1772" s="169"/>
      <c r="D1772" s="168" t="s">
        <v>106</v>
      </c>
      <c r="E1772" s="168" t="s">
        <v>111</v>
      </c>
      <c r="F1772" s="112" t="s">
        <v>108</v>
      </c>
      <c r="G1772" s="3" t="s">
        <v>49</v>
      </c>
      <c r="H1772" s="3" t="s">
        <v>415</v>
      </c>
      <c r="I1772" s="5">
        <v>6162</v>
      </c>
    </row>
    <row r="1773" spans="1:9" ht="20.100000000000001" customHeight="1" x14ac:dyDescent="0.25">
      <c r="A1773" s="172"/>
      <c r="B1773" s="169"/>
      <c r="C1773" s="169"/>
      <c r="D1773" s="169"/>
      <c r="E1773" s="217"/>
      <c r="F1773" s="112" t="s">
        <v>119</v>
      </c>
      <c r="G1773" s="3" t="s">
        <v>49</v>
      </c>
      <c r="H1773" s="3" t="s">
        <v>415</v>
      </c>
      <c r="I1773" s="5">
        <v>1087</v>
      </c>
    </row>
    <row r="1774" spans="1:9" ht="20.100000000000001" customHeight="1" x14ac:dyDescent="0.25">
      <c r="A1774" s="172"/>
      <c r="B1774" s="169"/>
      <c r="C1774" s="169"/>
      <c r="D1774" s="169"/>
      <c r="E1774" s="223" t="s">
        <v>463</v>
      </c>
      <c r="F1774" s="112" t="s">
        <v>108</v>
      </c>
      <c r="G1774" s="3" t="s">
        <v>49</v>
      </c>
      <c r="H1774" s="3" t="s">
        <v>415</v>
      </c>
      <c r="I1774" s="5">
        <v>3836</v>
      </c>
    </row>
    <row r="1775" spans="1:9" ht="20.100000000000001" customHeight="1" x14ac:dyDescent="0.25">
      <c r="A1775" s="172"/>
      <c r="B1775" s="169"/>
      <c r="C1775" s="169"/>
      <c r="D1775" s="170"/>
      <c r="E1775" s="170"/>
      <c r="F1775" s="112" t="s">
        <v>119</v>
      </c>
      <c r="G1775" s="3" t="s">
        <v>49</v>
      </c>
      <c r="H1775" s="3" t="s">
        <v>415</v>
      </c>
      <c r="I1775" s="5">
        <v>255</v>
      </c>
    </row>
    <row r="1776" spans="1:9" ht="20.100000000000001" customHeight="1" x14ac:dyDescent="0.25">
      <c r="A1776" s="172"/>
      <c r="B1776" s="169"/>
      <c r="C1776" s="169"/>
      <c r="D1776" s="203" t="s">
        <v>464</v>
      </c>
      <c r="E1776" s="204"/>
      <c r="F1776" s="112" t="s">
        <v>108</v>
      </c>
      <c r="G1776" s="3" t="s">
        <v>49</v>
      </c>
      <c r="H1776" s="3" t="s">
        <v>415</v>
      </c>
      <c r="I1776" s="5">
        <v>4584</v>
      </c>
    </row>
    <row r="1777" spans="1:9" ht="20.100000000000001" customHeight="1" x14ac:dyDescent="0.25">
      <c r="A1777" s="172"/>
      <c r="B1777" s="169"/>
      <c r="C1777" s="169"/>
      <c r="D1777" s="205"/>
      <c r="E1777" s="206"/>
      <c r="F1777" s="113" t="s">
        <v>26</v>
      </c>
      <c r="G1777" s="3" t="s">
        <v>49</v>
      </c>
      <c r="H1777" s="3" t="s">
        <v>415</v>
      </c>
      <c r="I1777" s="5">
        <v>2144</v>
      </c>
    </row>
    <row r="1778" spans="1:9" ht="20.100000000000001" customHeight="1" x14ac:dyDescent="0.25">
      <c r="A1778" s="172"/>
      <c r="B1778" s="169"/>
      <c r="C1778" s="169"/>
      <c r="D1778" s="203" t="s">
        <v>469</v>
      </c>
      <c r="E1778" s="204"/>
      <c r="F1778" s="112" t="s">
        <v>108</v>
      </c>
      <c r="G1778" s="3" t="s">
        <v>49</v>
      </c>
      <c r="H1778" s="3" t="s">
        <v>415</v>
      </c>
      <c r="I1778" s="5">
        <v>20112</v>
      </c>
    </row>
    <row r="1779" spans="1:9" ht="20.100000000000001" customHeight="1" x14ac:dyDescent="0.25">
      <c r="A1779" s="172"/>
      <c r="B1779" s="169"/>
      <c r="C1779" s="169"/>
      <c r="D1779" s="205"/>
      <c r="E1779" s="206"/>
      <c r="F1779" s="113" t="s">
        <v>26</v>
      </c>
      <c r="G1779" s="3" t="s">
        <v>49</v>
      </c>
      <c r="H1779" s="3" t="s">
        <v>415</v>
      </c>
      <c r="I1779" s="5">
        <v>5031</v>
      </c>
    </row>
    <row r="1780" spans="1:9" ht="20.100000000000001" customHeight="1" x14ac:dyDescent="0.25">
      <c r="A1780" s="172"/>
      <c r="B1780" s="169"/>
      <c r="C1780" s="169"/>
      <c r="D1780" s="207"/>
      <c r="E1780" s="208"/>
      <c r="F1780" s="123" t="s">
        <v>466</v>
      </c>
      <c r="G1780" s="3" t="s">
        <v>49</v>
      </c>
      <c r="H1780" s="3" t="s">
        <v>415</v>
      </c>
      <c r="I1780" s="5">
        <v>331</v>
      </c>
    </row>
    <row r="1781" spans="1:9" ht="20.100000000000001" customHeight="1" x14ac:dyDescent="0.25">
      <c r="A1781" s="172"/>
      <c r="B1781" s="169"/>
      <c r="C1781" s="169"/>
      <c r="D1781" s="203" t="s">
        <v>467</v>
      </c>
      <c r="E1781" s="218"/>
      <c r="F1781" s="112" t="s">
        <v>108</v>
      </c>
      <c r="G1781" s="3" t="s">
        <v>49</v>
      </c>
      <c r="H1781" s="3" t="s">
        <v>415</v>
      </c>
      <c r="I1781" s="5">
        <v>9498</v>
      </c>
    </row>
    <row r="1782" spans="1:9" ht="20.100000000000001" customHeight="1" x14ac:dyDescent="0.25">
      <c r="A1782" s="172"/>
      <c r="B1782" s="169"/>
      <c r="C1782" s="169"/>
      <c r="D1782" s="219"/>
      <c r="E1782" s="220"/>
      <c r="F1782" s="112" t="s">
        <v>119</v>
      </c>
      <c r="G1782" s="3" t="s">
        <v>49</v>
      </c>
      <c r="H1782" s="3" t="s">
        <v>415</v>
      </c>
      <c r="I1782" s="5">
        <v>1043</v>
      </c>
    </row>
    <row r="1783" spans="1:9" ht="20.100000000000001" customHeight="1" x14ac:dyDescent="0.25">
      <c r="A1783" s="172"/>
      <c r="B1783" s="169"/>
      <c r="C1783" s="169"/>
      <c r="D1783" s="184" t="s">
        <v>112</v>
      </c>
      <c r="E1783" s="218"/>
      <c r="F1783" s="112" t="s">
        <v>108</v>
      </c>
      <c r="G1783" s="3" t="s">
        <v>49</v>
      </c>
      <c r="H1783" s="3" t="s">
        <v>415</v>
      </c>
      <c r="I1783" s="5">
        <v>214</v>
      </c>
    </row>
    <row r="1784" spans="1:9" ht="20.100000000000001" customHeight="1" x14ac:dyDescent="0.25">
      <c r="A1784" s="172"/>
      <c r="B1784" s="169"/>
      <c r="C1784" s="169"/>
      <c r="D1784" s="219"/>
      <c r="E1784" s="220"/>
      <c r="F1784" s="112" t="s">
        <v>119</v>
      </c>
      <c r="G1784" s="3" t="s">
        <v>49</v>
      </c>
      <c r="H1784" s="3" t="s">
        <v>415</v>
      </c>
      <c r="I1784" s="5">
        <v>44</v>
      </c>
    </row>
    <row r="1785" spans="1:9" ht="20.100000000000001" customHeight="1" x14ac:dyDescent="0.25">
      <c r="A1785" s="172"/>
      <c r="B1785" s="169"/>
      <c r="C1785" s="169"/>
      <c r="D1785" s="203" t="s">
        <v>468</v>
      </c>
      <c r="E1785" s="218"/>
      <c r="F1785" s="112" t="s">
        <v>108</v>
      </c>
      <c r="G1785" s="3" t="s">
        <v>49</v>
      </c>
      <c r="H1785" s="3" t="s">
        <v>415</v>
      </c>
      <c r="I1785" s="5">
        <v>8778</v>
      </c>
    </row>
    <row r="1786" spans="1:9" ht="20.100000000000001" customHeight="1" x14ac:dyDescent="0.25">
      <c r="A1786" s="172"/>
      <c r="B1786" s="169"/>
      <c r="C1786" s="169"/>
      <c r="D1786" s="219"/>
      <c r="E1786" s="220"/>
      <c r="F1786" s="112" t="s">
        <v>119</v>
      </c>
      <c r="G1786" s="3" t="s">
        <v>49</v>
      </c>
      <c r="H1786" s="3" t="s">
        <v>415</v>
      </c>
      <c r="I1786" s="5">
        <v>629</v>
      </c>
    </row>
    <row r="1787" spans="1:9" ht="20.100000000000001" customHeight="1" x14ac:dyDescent="0.25">
      <c r="A1787" s="173"/>
      <c r="B1787" s="169"/>
      <c r="C1787" s="170"/>
      <c r="D1787" s="163" t="s">
        <v>107</v>
      </c>
      <c r="E1787" s="189"/>
      <c r="F1787" s="190"/>
      <c r="G1787" s="3" t="s">
        <v>49</v>
      </c>
      <c r="H1787" s="3" t="s">
        <v>415</v>
      </c>
      <c r="I1787" s="5">
        <v>117</v>
      </c>
    </row>
    <row r="1788" spans="1:9" ht="20.100000000000001" customHeight="1" x14ac:dyDescent="0.25">
      <c r="A1788" s="171" t="s">
        <v>16</v>
      </c>
      <c r="B1788" s="170"/>
      <c r="C1788" s="188" t="s">
        <v>118</v>
      </c>
      <c r="D1788" s="189"/>
      <c r="E1788" s="189"/>
      <c r="F1788" s="190"/>
      <c r="G1788" s="3" t="s">
        <v>49</v>
      </c>
      <c r="H1788" s="3" t="s">
        <v>415</v>
      </c>
      <c r="I1788" s="5">
        <v>722</v>
      </c>
    </row>
    <row r="1789" spans="1:9" ht="20.100000000000001" customHeight="1" x14ac:dyDescent="0.25">
      <c r="A1789" s="172"/>
      <c r="B1789" s="168" t="s">
        <v>138</v>
      </c>
      <c r="C1789" s="168" t="s">
        <v>110</v>
      </c>
      <c r="D1789" s="163" t="s">
        <v>33</v>
      </c>
      <c r="E1789" s="166"/>
      <c r="F1789" s="167"/>
      <c r="G1789" s="3" t="s">
        <v>49</v>
      </c>
      <c r="H1789" s="3" t="s">
        <v>415</v>
      </c>
      <c r="I1789" s="5">
        <v>78774</v>
      </c>
    </row>
    <row r="1790" spans="1:9" ht="20.100000000000001" customHeight="1" x14ac:dyDescent="0.25">
      <c r="A1790" s="172"/>
      <c r="B1790" s="169"/>
      <c r="C1790" s="169"/>
      <c r="D1790" s="184" t="s">
        <v>116</v>
      </c>
      <c r="E1790" s="218"/>
      <c r="F1790" s="87" t="s">
        <v>108</v>
      </c>
      <c r="G1790" s="3" t="s">
        <v>49</v>
      </c>
      <c r="H1790" s="3" t="s">
        <v>415</v>
      </c>
      <c r="I1790" s="5">
        <v>135</v>
      </c>
    </row>
    <row r="1791" spans="1:9" ht="20.100000000000001" customHeight="1" x14ac:dyDescent="0.25">
      <c r="A1791" s="172"/>
      <c r="B1791" s="169"/>
      <c r="C1791" s="169"/>
      <c r="D1791" s="219"/>
      <c r="E1791" s="220"/>
      <c r="F1791" s="87" t="s">
        <v>119</v>
      </c>
      <c r="G1791" s="3" t="s">
        <v>49</v>
      </c>
      <c r="H1791" s="3" t="s">
        <v>415</v>
      </c>
      <c r="I1791" s="5">
        <v>91</v>
      </c>
    </row>
    <row r="1792" spans="1:9" ht="20.100000000000001" customHeight="1" x14ac:dyDescent="0.25">
      <c r="A1792" s="172"/>
      <c r="B1792" s="169"/>
      <c r="C1792" s="169"/>
      <c r="D1792" s="184" t="s">
        <v>115</v>
      </c>
      <c r="E1792" s="218"/>
      <c r="F1792" s="87" t="s">
        <v>108</v>
      </c>
      <c r="G1792" s="3" t="s">
        <v>49</v>
      </c>
      <c r="H1792" s="3" t="s">
        <v>415</v>
      </c>
      <c r="I1792" s="5">
        <v>2682</v>
      </c>
    </row>
    <row r="1793" spans="1:9" ht="20.100000000000001" customHeight="1" x14ac:dyDescent="0.25">
      <c r="A1793" s="172"/>
      <c r="B1793" s="169"/>
      <c r="C1793" s="169"/>
      <c r="D1793" s="219"/>
      <c r="E1793" s="220"/>
      <c r="F1793" s="87" t="s">
        <v>119</v>
      </c>
      <c r="G1793" s="3" t="s">
        <v>49</v>
      </c>
      <c r="H1793" s="3" t="s">
        <v>415</v>
      </c>
      <c r="I1793" s="5">
        <v>955</v>
      </c>
    </row>
    <row r="1794" spans="1:9" ht="20.100000000000001" customHeight="1" x14ac:dyDescent="0.25">
      <c r="A1794" s="172"/>
      <c r="B1794" s="169"/>
      <c r="C1794" s="169"/>
      <c r="D1794" s="184" t="s">
        <v>113</v>
      </c>
      <c r="E1794" s="218"/>
      <c r="F1794" s="87" t="s">
        <v>108</v>
      </c>
      <c r="G1794" s="3" t="s">
        <v>49</v>
      </c>
      <c r="H1794" s="3" t="s">
        <v>415</v>
      </c>
      <c r="I1794" s="5">
        <v>13797</v>
      </c>
    </row>
    <row r="1795" spans="1:9" ht="20.100000000000001" customHeight="1" x14ac:dyDescent="0.25">
      <c r="A1795" s="172"/>
      <c r="B1795" s="169"/>
      <c r="C1795" s="169"/>
      <c r="D1795" s="219"/>
      <c r="E1795" s="220"/>
      <c r="F1795" s="87" t="s">
        <v>119</v>
      </c>
      <c r="G1795" s="3" t="s">
        <v>49</v>
      </c>
      <c r="H1795" s="3" t="s">
        <v>415</v>
      </c>
      <c r="I1795" s="5">
        <v>6010</v>
      </c>
    </row>
    <row r="1796" spans="1:9" ht="20.100000000000001" customHeight="1" x14ac:dyDescent="0.25">
      <c r="A1796" s="172"/>
      <c r="B1796" s="169"/>
      <c r="C1796" s="169"/>
      <c r="D1796" s="168" t="s">
        <v>106</v>
      </c>
      <c r="E1796" s="168" t="s">
        <v>111</v>
      </c>
      <c r="F1796" s="112" t="s">
        <v>108</v>
      </c>
      <c r="G1796" s="3" t="s">
        <v>49</v>
      </c>
      <c r="H1796" s="3" t="s">
        <v>415</v>
      </c>
      <c r="I1796" s="5">
        <v>5019</v>
      </c>
    </row>
    <row r="1797" spans="1:9" ht="20.100000000000001" customHeight="1" x14ac:dyDescent="0.25">
      <c r="A1797" s="172"/>
      <c r="B1797" s="169"/>
      <c r="C1797" s="169"/>
      <c r="D1797" s="169"/>
      <c r="E1797" s="217"/>
      <c r="F1797" s="112" t="s">
        <v>119</v>
      </c>
      <c r="G1797" s="3" t="s">
        <v>49</v>
      </c>
      <c r="H1797" s="3" t="s">
        <v>415</v>
      </c>
      <c r="I1797" s="5">
        <v>888</v>
      </c>
    </row>
    <row r="1798" spans="1:9" ht="20.100000000000001" customHeight="1" x14ac:dyDescent="0.25">
      <c r="A1798" s="172"/>
      <c r="B1798" s="169"/>
      <c r="C1798" s="169"/>
      <c r="D1798" s="169"/>
      <c r="E1798" s="223" t="s">
        <v>463</v>
      </c>
      <c r="F1798" s="112" t="s">
        <v>108</v>
      </c>
      <c r="G1798" s="3" t="s">
        <v>49</v>
      </c>
      <c r="H1798" s="3" t="s">
        <v>415</v>
      </c>
      <c r="I1798" s="5">
        <v>2599</v>
      </c>
    </row>
    <row r="1799" spans="1:9" ht="20.100000000000001" customHeight="1" x14ac:dyDescent="0.25">
      <c r="A1799" s="172"/>
      <c r="B1799" s="169"/>
      <c r="C1799" s="169"/>
      <c r="D1799" s="170"/>
      <c r="E1799" s="170"/>
      <c r="F1799" s="112" t="s">
        <v>119</v>
      </c>
      <c r="G1799" s="3" t="s">
        <v>49</v>
      </c>
      <c r="H1799" s="3" t="s">
        <v>415</v>
      </c>
      <c r="I1799" s="5">
        <v>204</v>
      </c>
    </row>
    <row r="1800" spans="1:9" ht="20.100000000000001" customHeight="1" x14ac:dyDescent="0.25">
      <c r="A1800" s="172"/>
      <c r="B1800" s="169"/>
      <c r="C1800" s="169"/>
      <c r="D1800" s="203" t="s">
        <v>464</v>
      </c>
      <c r="E1800" s="204"/>
      <c r="F1800" s="112" t="s">
        <v>108</v>
      </c>
      <c r="G1800" s="3" t="s">
        <v>49</v>
      </c>
      <c r="H1800" s="3" t="s">
        <v>415</v>
      </c>
      <c r="I1800" s="5">
        <v>3586</v>
      </c>
    </row>
    <row r="1801" spans="1:9" ht="20.100000000000001" customHeight="1" x14ac:dyDescent="0.25">
      <c r="A1801" s="172"/>
      <c r="B1801" s="169"/>
      <c r="C1801" s="169"/>
      <c r="D1801" s="205"/>
      <c r="E1801" s="206"/>
      <c r="F1801" s="113" t="s">
        <v>26</v>
      </c>
      <c r="G1801" s="3" t="s">
        <v>49</v>
      </c>
      <c r="H1801" s="3" t="s">
        <v>415</v>
      </c>
      <c r="I1801" s="5">
        <v>1994</v>
      </c>
    </row>
    <row r="1802" spans="1:9" ht="20.100000000000001" customHeight="1" x14ac:dyDescent="0.25">
      <c r="A1802" s="172"/>
      <c r="B1802" s="169"/>
      <c r="C1802" s="169"/>
      <c r="D1802" s="203" t="s">
        <v>469</v>
      </c>
      <c r="E1802" s="204"/>
      <c r="F1802" s="112" t="s">
        <v>108</v>
      </c>
      <c r="G1802" s="3" t="s">
        <v>49</v>
      </c>
      <c r="H1802" s="3" t="s">
        <v>415</v>
      </c>
      <c r="I1802" s="5">
        <v>16433</v>
      </c>
    </row>
    <row r="1803" spans="1:9" ht="20.100000000000001" customHeight="1" x14ac:dyDescent="0.25">
      <c r="A1803" s="172"/>
      <c r="B1803" s="169"/>
      <c r="C1803" s="169"/>
      <c r="D1803" s="205"/>
      <c r="E1803" s="206"/>
      <c r="F1803" s="113" t="s">
        <v>26</v>
      </c>
      <c r="G1803" s="3" t="s">
        <v>49</v>
      </c>
      <c r="H1803" s="3" t="s">
        <v>415</v>
      </c>
      <c r="I1803" s="5">
        <v>4454</v>
      </c>
    </row>
    <row r="1804" spans="1:9" ht="20.100000000000001" customHeight="1" x14ac:dyDescent="0.25">
      <c r="A1804" s="172"/>
      <c r="B1804" s="169"/>
      <c r="C1804" s="169"/>
      <c r="D1804" s="207"/>
      <c r="E1804" s="208"/>
      <c r="F1804" s="123" t="s">
        <v>466</v>
      </c>
      <c r="G1804" s="3" t="s">
        <v>49</v>
      </c>
      <c r="H1804" s="3" t="s">
        <v>415</v>
      </c>
      <c r="I1804" s="5">
        <v>237</v>
      </c>
    </row>
    <row r="1805" spans="1:9" ht="20.100000000000001" customHeight="1" x14ac:dyDescent="0.25">
      <c r="A1805" s="172"/>
      <c r="B1805" s="169"/>
      <c r="C1805" s="169"/>
      <c r="D1805" s="203" t="s">
        <v>467</v>
      </c>
      <c r="E1805" s="218"/>
      <c r="F1805" s="112" t="s">
        <v>108</v>
      </c>
      <c r="G1805" s="3" t="s">
        <v>49</v>
      </c>
      <c r="H1805" s="3" t="s">
        <v>415</v>
      </c>
      <c r="I1805" s="5">
        <v>10613</v>
      </c>
    </row>
    <row r="1806" spans="1:9" ht="20.100000000000001" customHeight="1" x14ac:dyDescent="0.25">
      <c r="A1806" s="172"/>
      <c r="B1806" s="169"/>
      <c r="C1806" s="169"/>
      <c r="D1806" s="219"/>
      <c r="E1806" s="220"/>
      <c r="F1806" s="112" t="s">
        <v>119</v>
      </c>
      <c r="G1806" s="3" t="s">
        <v>49</v>
      </c>
      <c r="H1806" s="3" t="s">
        <v>415</v>
      </c>
      <c r="I1806" s="5">
        <v>944</v>
      </c>
    </row>
    <row r="1807" spans="1:9" ht="20.100000000000001" customHeight="1" x14ac:dyDescent="0.25">
      <c r="A1807" s="172"/>
      <c r="B1807" s="169"/>
      <c r="C1807" s="169"/>
      <c r="D1807" s="184" t="s">
        <v>112</v>
      </c>
      <c r="E1807" s="218"/>
      <c r="F1807" s="112" t="s">
        <v>108</v>
      </c>
      <c r="G1807" s="3" t="s">
        <v>49</v>
      </c>
      <c r="H1807" s="3" t="s">
        <v>415</v>
      </c>
      <c r="I1807" s="5">
        <v>127</v>
      </c>
    </row>
    <row r="1808" spans="1:9" ht="20.100000000000001" customHeight="1" x14ac:dyDescent="0.25">
      <c r="A1808" s="172"/>
      <c r="B1808" s="169"/>
      <c r="C1808" s="169"/>
      <c r="D1808" s="219"/>
      <c r="E1808" s="220"/>
      <c r="F1808" s="112" t="s">
        <v>119</v>
      </c>
      <c r="G1808" s="3" t="s">
        <v>49</v>
      </c>
      <c r="H1808" s="3" t="s">
        <v>415</v>
      </c>
      <c r="I1808" s="5">
        <v>36</v>
      </c>
    </row>
    <row r="1809" spans="1:9" ht="20.100000000000001" customHeight="1" x14ac:dyDescent="0.25">
      <c r="A1809" s="172"/>
      <c r="B1809" s="169"/>
      <c r="C1809" s="169"/>
      <c r="D1809" s="203" t="s">
        <v>468</v>
      </c>
      <c r="E1809" s="218"/>
      <c r="F1809" s="112" t="s">
        <v>108</v>
      </c>
      <c r="G1809" s="3" t="s">
        <v>49</v>
      </c>
      <c r="H1809" s="3" t="s">
        <v>415</v>
      </c>
      <c r="I1809" s="5">
        <v>6955</v>
      </c>
    </row>
    <row r="1810" spans="1:9" ht="20.100000000000001" customHeight="1" x14ac:dyDescent="0.25">
      <c r="A1810" s="172"/>
      <c r="B1810" s="169"/>
      <c r="C1810" s="169"/>
      <c r="D1810" s="219"/>
      <c r="E1810" s="220"/>
      <c r="F1810" s="112" t="s">
        <v>119</v>
      </c>
      <c r="G1810" s="3" t="s">
        <v>49</v>
      </c>
      <c r="H1810" s="3" t="s">
        <v>415</v>
      </c>
      <c r="I1810" s="5">
        <v>771</v>
      </c>
    </row>
    <row r="1811" spans="1:9" ht="20.100000000000001" customHeight="1" x14ac:dyDescent="0.25">
      <c r="A1811" s="172"/>
      <c r="B1811" s="169"/>
      <c r="C1811" s="170"/>
      <c r="D1811" s="163" t="s">
        <v>107</v>
      </c>
      <c r="E1811" s="189"/>
      <c r="F1811" s="190"/>
      <c r="G1811" s="3" t="s">
        <v>49</v>
      </c>
      <c r="H1811" s="3" t="s">
        <v>415</v>
      </c>
      <c r="I1811" s="5">
        <v>244</v>
      </c>
    </row>
    <row r="1812" spans="1:9" ht="20.100000000000001" customHeight="1" x14ac:dyDescent="0.25">
      <c r="A1812" s="172"/>
      <c r="B1812" s="170"/>
      <c r="C1812" s="188" t="s">
        <v>118</v>
      </c>
      <c r="D1812" s="189"/>
      <c r="E1812" s="189"/>
      <c r="F1812" s="190"/>
      <c r="G1812" s="3" t="s">
        <v>49</v>
      </c>
      <c r="H1812" s="3" t="s">
        <v>415</v>
      </c>
      <c r="I1812" s="5">
        <v>813</v>
      </c>
    </row>
    <row r="1813" spans="1:9" ht="20.100000000000001" customHeight="1" x14ac:dyDescent="0.25">
      <c r="A1813" s="172"/>
      <c r="B1813" s="168" t="s">
        <v>85</v>
      </c>
      <c r="C1813" s="168" t="s">
        <v>110</v>
      </c>
      <c r="D1813" s="163" t="s">
        <v>33</v>
      </c>
      <c r="E1813" s="166"/>
      <c r="F1813" s="167"/>
      <c r="G1813" s="3" t="s">
        <v>49</v>
      </c>
      <c r="H1813" s="3" t="s">
        <v>415</v>
      </c>
      <c r="I1813" s="5">
        <v>21341</v>
      </c>
    </row>
    <row r="1814" spans="1:9" ht="20.100000000000001" customHeight="1" x14ac:dyDescent="0.25">
      <c r="A1814" s="172"/>
      <c r="B1814" s="169"/>
      <c r="C1814" s="169"/>
      <c r="D1814" s="184" t="s">
        <v>116</v>
      </c>
      <c r="E1814" s="218"/>
      <c r="F1814" s="87" t="s">
        <v>108</v>
      </c>
      <c r="G1814" s="3" t="s">
        <v>49</v>
      </c>
      <c r="H1814" s="3" t="s">
        <v>415</v>
      </c>
      <c r="I1814" s="5">
        <v>23</v>
      </c>
    </row>
    <row r="1815" spans="1:9" ht="20.100000000000001" customHeight="1" x14ac:dyDescent="0.25">
      <c r="A1815" s="172"/>
      <c r="B1815" s="169"/>
      <c r="C1815" s="169"/>
      <c r="D1815" s="219"/>
      <c r="E1815" s="220"/>
      <c r="F1815" s="87" t="s">
        <v>119</v>
      </c>
      <c r="G1815" s="3" t="s">
        <v>49</v>
      </c>
      <c r="H1815" s="3" t="s">
        <v>415</v>
      </c>
      <c r="I1815" s="5">
        <v>22</v>
      </c>
    </row>
    <row r="1816" spans="1:9" ht="20.100000000000001" customHeight="1" x14ac:dyDescent="0.25">
      <c r="A1816" s="172"/>
      <c r="B1816" s="169"/>
      <c r="C1816" s="169"/>
      <c r="D1816" s="184" t="s">
        <v>115</v>
      </c>
      <c r="E1816" s="218"/>
      <c r="F1816" s="87" t="s">
        <v>108</v>
      </c>
      <c r="G1816" s="3" t="s">
        <v>49</v>
      </c>
      <c r="H1816" s="3" t="s">
        <v>415</v>
      </c>
      <c r="I1816" s="5">
        <v>406</v>
      </c>
    </row>
    <row r="1817" spans="1:9" ht="20.100000000000001" customHeight="1" x14ac:dyDescent="0.25">
      <c r="A1817" s="172"/>
      <c r="B1817" s="169"/>
      <c r="C1817" s="169"/>
      <c r="D1817" s="219"/>
      <c r="E1817" s="220"/>
      <c r="F1817" s="87" t="s">
        <v>119</v>
      </c>
      <c r="G1817" s="3" t="s">
        <v>49</v>
      </c>
      <c r="H1817" s="3" t="s">
        <v>415</v>
      </c>
      <c r="I1817" s="5">
        <v>189</v>
      </c>
    </row>
    <row r="1818" spans="1:9" ht="20.100000000000001" customHeight="1" x14ac:dyDescent="0.25">
      <c r="A1818" s="172"/>
      <c r="B1818" s="169"/>
      <c r="C1818" s="169"/>
      <c r="D1818" s="184" t="s">
        <v>113</v>
      </c>
      <c r="E1818" s="218"/>
      <c r="F1818" s="87" t="s">
        <v>108</v>
      </c>
      <c r="G1818" s="3" t="s">
        <v>49</v>
      </c>
      <c r="H1818" s="3" t="s">
        <v>415</v>
      </c>
      <c r="I1818" s="5">
        <v>2635</v>
      </c>
    </row>
    <row r="1819" spans="1:9" ht="20.100000000000001" customHeight="1" x14ac:dyDescent="0.25">
      <c r="A1819" s="172"/>
      <c r="B1819" s="169"/>
      <c r="C1819" s="169"/>
      <c r="D1819" s="219"/>
      <c r="E1819" s="220"/>
      <c r="F1819" s="87" t="s">
        <v>119</v>
      </c>
      <c r="G1819" s="3" t="s">
        <v>49</v>
      </c>
      <c r="H1819" s="3" t="s">
        <v>415</v>
      </c>
      <c r="I1819" s="5">
        <v>1223</v>
      </c>
    </row>
    <row r="1820" spans="1:9" ht="20.100000000000001" customHeight="1" x14ac:dyDescent="0.25">
      <c r="A1820" s="172"/>
      <c r="B1820" s="169"/>
      <c r="C1820" s="169"/>
      <c r="D1820" s="168" t="s">
        <v>106</v>
      </c>
      <c r="E1820" s="168" t="s">
        <v>111</v>
      </c>
      <c r="F1820" s="87" t="s">
        <v>108</v>
      </c>
      <c r="G1820" s="3" t="s">
        <v>49</v>
      </c>
      <c r="H1820" s="3" t="s">
        <v>415</v>
      </c>
      <c r="I1820" s="5">
        <v>942</v>
      </c>
    </row>
    <row r="1821" spans="1:9" ht="20.100000000000001" customHeight="1" x14ac:dyDescent="0.25">
      <c r="A1821" s="172"/>
      <c r="B1821" s="169"/>
      <c r="C1821" s="169"/>
      <c r="D1821" s="169"/>
      <c r="E1821" s="217"/>
      <c r="F1821" s="87" t="s">
        <v>119</v>
      </c>
      <c r="G1821" s="3" t="s">
        <v>49</v>
      </c>
      <c r="H1821" s="3" t="s">
        <v>415</v>
      </c>
      <c r="I1821" s="5">
        <v>234</v>
      </c>
    </row>
    <row r="1822" spans="1:9" ht="20.100000000000001" customHeight="1" x14ac:dyDescent="0.25">
      <c r="A1822" s="173"/>
      <c r="B1822" s="169"/>
      <c r="C1822" s="169"/>
      <c r="D1822" s="169"/>
      <c r="E1822" s="223" t="s">
        <v>463</v>
      </c>
      <c r="F1822" s="112" t="s">
        <v>108</v>
      </c>
      <c r="G1822" s="3" t="s">
        <v>49</v>
      </c>
      <c r="H1822" s="3" t="s">
        <v>415</v>
      </c>
      <c r="I1822" s="5">
        <v>683</v>
      </c>
    </row>
    <row r="1823" spans="1:9" ht="20.100000000000001" customHeight="1" x14ac:dyDescent="0.25">
      <c r="A1823" s="171" t="s">
        <v>16</v>
      </c>
      <c r="B1823" s="169"/>
      <c r="C1823" s="169"/>
      <c r="D1823" s="170"/>
      <c r="E1823" s="224"/>
      <c r="F1823" s="112" t="s">
        <v>119</v>
      </c>
      <c r="G1823" s="3" t="s">
        <v>49</v>
      </c>
      <c r="H1823" s="3" t="s">
        <v>415</v>
      </c>
      <c r="I1823" s="5">
        <v>41</v>
      </c>
    </row>
    <row r="1824" spans="1:9" ht="20.100000000000001" customHeight="1" x14ac:dyDescent="0.25">
      <c r="A1824" s="172"/>
      <c r="B1824" s="169"/>
      <c r="C1824" s="169"/>
      <c r="D1824" s="203" t="s">
        <v>464</v>
      </c>
      <c r="E1824" s="204"/>
      <c r="F1824" s="112" t="s">
        <v>108</v>
      </c>
      <c r="G1824" s="3" t="s">
        <v>49</v>
      </c>
      <c r="H1824" s="3" t="s">
        <v>415</v>
      </c>
      <c r="I1824" s="5">
        <v>1042</v>
      </c>
    </row>
    <row r="1825" spans="1:9" ht="20.100000000000001" customHeight="1" x14ac:dyDescent="0.25">
      <c r="A1825" s="172"/>
      <c r="B1825" s="169"/>
      <c r="C1825" s="169"/>
      <c r="D1825" s="205"/>
      <c r="E1825" s="206"/>
      <c r="F1825" s="113" t="s">
        <v>26</v>
      </c>
      <c r="G1825" s="3" t="s">
        <v>49</v>
      </c>
      <c r="H1825" s="3" t="s">
        <v>415</v>
      </c>
      <c r="I1825" s="5">
        <v>424</v>
      </c>
    </row>
    <row r="1826" spans="1:9" ht="20.100000000000001" customHeight="1" x14ac:dyDescent="0.25">
      <c r="A1826" s="172"/>
      <c r="B1826" s="169"/>
      <c r="C1826" s="169"/>
      <c r="D1826" s="203" t="s">
        <v>469</v>
      </c>
      <c r="E1826" s="204"/>
      <c r="F1826" s="112" t="s">
        <v>108</v>
      </c>
      <c r="G1826" s="3" t="s">
        <v>49</v>
      </c>
      <c r="H1826" s="3" t="s">
        <v>415</v>
      </c>
      <c r="I1826" s="5">
        <v>4566</v>
      </c>
    </row>
    <row r="1827" spans="1:9" ht="20.100000000000001" customHeight="1" x14ac:dyDescent="0.25">
      <c r="A1827" s="172"/>
      <c r="B1827" s="169"/>
      <c r="C1827" s="169"/>
      <c r="D1827" s="205"/>
      <c r="E1827" s="206"/>
      <c r="F1827" s="113" t="s">
        <v>26</v>
      </c>
      <c r="G1827" s="3" t="s">
        <v>49</v>
      </c>
      <c r="H1827" s="3" t="s">
        <v>415</v>
      </c>
      <c r="I1827" s="5">
        <v>1185</v>
      </c>
    </row>
    <row r="1828" spans="1:9" ht="20.100000000000001" customHeight="1" x14ac:dyDescent="0.25">
      <c r="A1828" s="172"/>
      <c r="B1828" s="169"/>
      <c r="C1828" s="169"/>
      <c r="D1828" s="207"/>
      <c r="E1828" s="208"/>
      <c r="F1828" s="123" t="s">
        <v>466</v>
      </c>
      <c r="G1828" s="3" t="s">
        <v>49</v>
      </c>
      <c r="H1828" s="3" t="s">
        <v>415</v>
      </c>
      <c r="I1828" s="5">
        <v>68</v>
      </c>
    </row>
    <row r="1829" spans="1:9" ht="20.100000000000001" customHeight="1" x14ac:dyDescent="0.25">
      <c r="A1829" s="172"/>
      <c r="B1829" s="169"/>
      <c r="C1829" s="169"/>
      <c r="D1829" s="203" t="s">
        <v>467</v>
      </c>
      <c r="E1829" s="218"/>
      <c r="F1829" s="112" t="s">
        <v>108</v>
      </c>
      <c r="G1829" s="3" t="s">
        <v>49</v>
      </c>
      <c r="H1829" s="3" t="s">
        <v>415</v>
      </c>
      <c r="I1829" s="5">
        <v>3205</v>
      </c>
    </row>
    <row r="1830" spans="1:9" ht="20.100000000000001" customHeight="1" x14ac:dyDescent="0.25">
      <c r="A1830" s="172"/>
      <c r="B1830" s="169"/>
      <c r="C1830" s="169"/>
      <c r="D1830" s="219"/>
      <c r="E1830" s="220"/>
      <c r="F1830" s="112" t="s">
        <v>119</v>
      </c>
      <c r="G1830" s="3" t="s">
        <v>49</v>
      </c>
      <c r="H1830" s="3" t="s">
        <v>415</v>
      </c>
      <c r="I1830" s="5">
        <v>237</v>
      </c>
    </row>
    <row r="1831" spans="1:9" ht="20.100000000000001" customHeight="1" x14ac:dyDescent="0.25">
      <c r="A1831" s="172"/>
      <c r="B1831" s="169"/>
      <c r="C1831" s="169"/>
      <c r="D1831" s="184" t="s">
        <v>112</v>
      </c>
      <c r="E1831" s="218"/>
      <c r="F1831" s="112" t="s">
        <v>108</v>
      </c>
      <c r="G1831" s="3" t="s">
        <v>49</v>
      </c>
      <c r="H1831" s="3" t="s">
        <v>415</v>
      </c>
      <c r="I1831" s="5">
        <v>171</v>
      </c>
    </row>
    <row r="1832" spans="1:9" ht="20.100000000000001" customHeight="1" x14ac:dyDescent="0.25">
      <c r="A1832" s="172"/>
      <c r="B1832" s="169"/>
      <c r="C1832" s="169"/>
      <c r="D1832" s="219"/>
      <c r="E1832" s="220"/>
      <c r="F1832" s="112" t="s">
        <v>119</v>
      </c>
      <c r="G1832" s="3" t="s">
        <v>49</v>
      </c>
      <c r="H1832" s="3" t="s">
        <v>415</v>
      </c>
      <c r="I1832" s="5">
        <v>25</v>
      </c>
    </row>
    <row r="1833" spans="1:9" ht="20.100000000000001" customHeight="1" x14ac:dyDescent="0.25">
      <c r="A1833" s="172"/>
      <c r="B1833" s="169"/>
      <c r="C1833" s="169"/>
      <c r="D1833" s="203" t="s">
        <v>468</v>
      </c>
      <c r="E1833" s="218"/>
      <c r="F1833" s="112" t="s">
        <v>108</v>
      </c>
      <c r="G1833" s="3" t="s">
        <v>49</v>
      </c>
      <c r="H1833" s="3" t="s">
        <v>415</v>
      </c>
      <c r="I1833" s="5">
        <v>3502</v>
      </c>
    </row>
    <row r="1834" spans="1:9" ht="20.100000000000001" customHeight="1" x14ac:dyDescent="0.25">
      <c r="A1834" s="172"/>
      <c r="B1834" s="169"/>
      <c r="C1834" s="169"/>
      <c r="D1834" s="219"/>
      <c r="E1834" s="220"/>
      <c r="F1834" s="112" t="s">
        <v>119</v>
      </c>
      <c r="G1834" s="3" t="s">
        <v>49</v>
      </c>
      <c r="H1834" s="3" t="s">
        <v>415</v>
      </c>
      <c r="I1834" s="5">
        <v>427</v>
      </c>
    </row>
    <row r="1835" spans="1:9" ht="20.100000000000001" customHeight="1" x14ac:dyDescent="0.25">
      <c r="A1835" s="172"/>
      <c r="B1835" s="169"/>
      <c r="C1835" s="170"/>
      <c r="D1835" s="163" t="s">
        <v>107</v>
      </c>
      <c r="E1835" s="189"/>
      <c r="F1835" s="190"/>
      <c r="G1835" s="3" t="s">
        <v>49</v>
      </c>
      <c r="H1835" s="3" t="s">
        <v>415</v>
      </c>
      <c r="I1835" s="5">
        <v>91</v>
      </c>
    </row>
    <row r="1836" spans="1:9" ht="20.100000000000001" customHeight="1" x14ac:dyDescent="0.25">
      <c r="A1836" s="172"/>
      <c r="B1836" s="170"/>
      <c r="C1836" s="188" t="s">
        <v>118</v>
      </c>
      <c r="D1836" s="189"/>
      <c r="E1836" s="189"/>
      <c r="F1836" s="190"/>
      <c r="G1836" s="3" t="s">
        <v>49</v>
      </c>
      <c r="H1836" s="3" t="s">
        <v>415</v>
      </c>
      <c r="I1836" s="5">
        <v>516</v>
      </c>
    </row>
    <row r="1837" spans="1:9" ht="20.100000000000001" customHeight="1" x14ac:dyDescent="0.25">
      <c r="A1837" s="172"/>
      <c r="B1837" s="168" t="s">
        <v>102</v>
      </c>
      <c r="C1837" s="174" t="s">
        <v>105</v>
      </c>
      <c r="D1837" s="163" t="s">
        <v>33</v>
      </c>
      <c r="E1837" s="166"/>
      <c r="F1837" s="167"/>
      <c r="G1837" s="3" t="s">
        <v>49</v>
      </c>
      <c r="H1837" s="3" t="s">
        <v>415</v>
      </c>
      <c r="I1837" s="5">
        <v>13292</v>
      </c>
    </row>
    <row r="1838" spans="1:9" ht="20.100000000000001" customHeight="1" x14ac:dyDescent="0.25">
      <c r="A1838" s="172"/>
      <c r="B1838" s="169"/>
      <c r="C1838" s="175"/>
      <c r="D1838" s="184" t="s">
        <v>116</v>
      </c>
      <c r="E1838" s="218"/>
      <c r="F1838" s="87" t="s">
        <v>108</v>
      </c>
      <c r="G1838" s="3" t="s">
        <v>49</v>
      </c>
      <c r="H1838" s="3" t="s">
        <v>415</v>
      </c>
      <c r="I1838" s="5">
        <v>13</v>
      </c>
    </row>
    <row r="1839" spans="1:9" ht="20.100000000000001" customHeight="1" x14ac:dyDescent="0.25">
      <c r="A1839" s="172"/>
      <c r="B1839" s="169"/>
      <c r="C1839" s="175"/>
      <c r="D1839" s="219"/>
      <c r="E1839" s="220"/>
      <c r="F1839" s="87" t="s">
        <v>119</v>
      </c>
      <c r="G1839" s="3" t="s">
        <v>49</v>
      </c>
      <c r="H1839" s="3" t="s">
        <v>415</v>
      </c>
      <c r="I1839" s="5">
        <v>16</v>
      </c>
    </row>
    <row r="1840" spans="1:9" ht="20.100000000000001" customHeight="1" x14ac:dyDescent="0.25">
      <c r="A1840" s="172"/>
      <c r="B1840" s="169"/>
      <c r="C1840" s="175"/>
      <c r="D1840" s="184" t="s">
        <v>115</v>
      </c>
      <c r="E1840" s="218"/>
      <c r="F1840" s="87" t="s">
        <v>108</v>
      </c>
      <c r="G1840" s="3" t="s">
        <v>49</v>
      </c>
      <c r="H1840" s="3" t="s">
        <v>415</v>
      </c>
      <c r="I1840" s="5">
        <v>330</v>
      </c>
    </row>
    <row r="1841" spans="1:9" ht="20.100000000000001" customHeight="1" x14ac:dyDescent="0.25">
      <c r="A1841" s="172"/>
      <c r="B1841" s="169"/>
      <c r="C1841" s="175"/>
      <c r="D1841" s="219"/>
      <c r="E1841" s="220"/>
      <c r="F1841" s="87" t="s">
        <v>119</v>
      </c>
      <c r="G1841" s="3" t="s">
        <v>49</v>
      </c>
      <c r="H1841" s="3" t="s">
        <v>415</v>
      </c>
      <c r="I1841" s="5">
        <v>116</v>
      </c>
    </row>
    <row r="1842" spans="1:9" ht="20.100000000000001" customHeight="1" x14ac:dyDescent="0.25">
      <c r="A1842" s="172"/>
      <c r="B1842" s="169"/>
      <c r="C1842" s="175"/>
      <c r="D1842" s="184" t="s">
        <v>113</v>
      </c>
      <c r="E1842" s="218"/>
      <c r="F1842" s="87" t="s">
        <v>108</v>
      </c>
      <c r="G1842" s="3" t="s">
        <v>49</v>
      </c>
      <c r="H1842" s="3" t="s">
        <v>415</v>
      </c>
      <c r="I1842" s="5">
        <v>1908</v>
      </c>
    </row>
    <row r="1843" spans="1:9" ht="20.100000000000001" customHeight="1" x14ac:dyDescent="0.25">
      <c r="A1843" s="172"/>
      <c r="B1843" s="169"/>
      <c r="C1843" s="175"/>
      <c r="D1843" s="219"/>
      <c r="E1843" s="220"/>
      <c r="F1843" s="87" t="s">
        <v>119</v>
      </c>
      <c r="G1843" s="3" t="s">
        <v>49</v>
      </c>
      <c r="H1843" s="3" t="s">
        <v>415</v>
      </c>
      <c r="I1843" s="5">
        <v>741</v>
      </c>
    </row>
    <row r="1844" spans="1:9" ht="20.100000000000001" customHeight="1" x14ac:dyDescent="0.25">
      <c r="A1844" s="172"/>
      <c r="B1844" s="169"/>
      <c r="C1844" s="175"/>
      <c r="D1844" s="168" t="s">
        <v>106</v>
      </c>
      <c r="E1844" s="168" t="s">
        <v>111</v>
      </c>
      <c r="F1844" s="112" t="s">
        <v>108</v>
      </c>
      <c r="G1844" s="3" t="s">
        <v>49</v>
      </c>
      <c r="H1844" s="3" t="s">
        <v>415</v>
      </c>
      <c r="I1844" s="5">
        <v>740</v>
      </c>
    </row>
    <row r="1845" spans="1:9" ht="20.100000000000001" customHeight="1" x14ac:dyDescent="0.25">
      <c r="A1845" s="172"/>
      <c r="B1845" s="169"/>
      <c r="C1845" s="175"/>
      <c r="D1845" s="169"/>
      <c r="E1845" s="217"/>
      <c r="F1845" s="112" t="s">
        <v>119</v>
      </c>
      <c r="G1845" s="3" t="s">
        <v>49</v>
      </c>
      <c r="H1845" s="3" t="s">
        <v>415</v>
      </c>
      <c r="I1845" s="5">
        <v>148</v>
      </c>
    </row>
    <row r="1846" spans="1:9" ht="20.100000000000001" customHeight="1" x14ac:dyDescent="0.25">
      <c r="A1846" s="172"/>
      <c r="B1846" s="169"/>
      <c r="C1846" s="175"/>
      <c r="D1846" s="169"/>
      <c r="E1846" s="223" t="s">
        <v>463</v>
      </c>
      <c r="F1846" s="112" t="s">
        <v>108</v>
      </c>
      <c r="G1846" s="3" t="s">
        <v>49</v>
      </c>
      <c r="H1846" s="3" t="s">
        <v>415</v>
      </c>
      <c r="I1846" s="5">
        <v>403</v>
      </c>
    </row>
    <row r="1847" spans="1:9" ht="20.100000000000001" customHeight="1" x14ac:dyDescent="0.25">
      <c r="A1847" s="172"/>
      <c r="B1847" s="169"/>
      <c r="C1847" s="175"/>
      <c r="D1847" s="170"/>
      <c r="E1847" s="170"/>
      <c r="F1847" s="112" t="s">
        <v>119</v>
      </c>
      <c r="G1847" s="3" t="s">
        <v>49</v>
      </c>
      <c r="H1847" s="3" t="s">
        <v>415</v>
      </c>
      <c r="I1847" s="5">
        <v>19</v>
      </c>
    </row>
    <row r="1848" spans="1:9" ht="20.100000000000001" customHeight="1" x14ac:dyDescent="0.25">
      <c r="A1848" s="172"/>
      <c r="B1848" s="169"/>
      <c r="C1848" s="175"/>
      <c r="D1848" s="203" t="s">
        <v>464</v>
      </c>
      <c r="E1848" s="204"/>
      <c r="F1848" s="112" t="s">
        <v>108</v>
      </c>
      <c r="G1848" s="3" t="s">
        <v>49</v>
      </c>
      <c r="H1848" s="3" t="s">
        <v>415</v>
      </c>
      <c r="I1848" s="5">
        <v>492</v>
      </c>
    </row>
    <row r="1849" spans="1:9" ht="20.100000000000001" customHeight="1" x14ac:dyDescent="0.25">
      <c r="A1849" s="172"/>
      <c r="B1849" s="169"/>
      <c r="C1849" s="175"/>
      <c r="D1849" s="205"/>
      <c r="E1849" s="206"/>
      <c r="F1849" s="113" t="s">
        <v>26</v>
      </c>
      <c r="G1849" s="3" t="s">
        <v>49</v>
      </c>
      <c r="H1849" s="3" t="s">
        <v>415</v>
      </c>
      <c r="I1849" s="5">
        <v>208</v>
      </c>
    </row>
    <row r="1850" spans="1:9" ht="20.100000000000001" customHeight="1" x14ac:dyDescent="0.25">
      <c r="A1850" s="172"/>
      <c r="B1850" s="169"/>
      <c r="C1850" s="175"/>
      <c r="D1850" s="203" t="s">
        <v>469</v>
      </c>
      <c r="E1850" s="204"/>
      <c r="F1850" s="112" t="s">
        <v>108</v>
      </c>
      <c r="G1850" s="3" t="s">
        <v>49</v>
      </c>
      <c r="H1850" s="3" t="s">
        <v>415</v>
      </c>
      <c r="I1850" s="5">
        <v>3200</v>
      </c>
    </row>
    <row r="1851" spans="1:9" ht="20.100000000000001" customHeight="1" x14ac:dyDescent="0.25">
      <c r="A1851" s="172"/>
      <c r="B1851" s="169"/>
      <c r="C1851" s="175"/>
      <c r="D1851" s="205"/>
      <c r="E1851" s="206"/>
      <c r="F1851" s="113" t="s">
        <v>26</v>
      </c>
      <c r="G1851" s="3" t="s">
        <v>49</v>
      </c>
      <c r="H1851" s="3" t="s">
        <v>415</v>
      </c>
      <c r="I1851" s="5">
        <v>688</v>
      </c>
    </row>
    <row r="1852" spans="1:9" ht="20.100000000000001" customHeight="1" x14ac:dyDescent="0.25">
      <c r="A1852" s="172"/>
      <c r="B1852" s="169"/>
      <c r="C1852" s="175"/>
      <c r="D1852" s="207"/>
      <c r="E1852" s="208"/>
      <c r="F1852" s="123" t="s">
        <v>466</v>
      </c>
      <c r="G1852" s="3" t="s">
        <v>49</v>
      </c>
      <c r="H1852" s="3" t="s">
        <v>415</v>
      </c>
      <c r="I1852" s="5">
        <v>61</v>
      </c>
    </row>
    <row r="1853" spans="1:9" ht="20.100000000000001" customHeight="1" x14ac:dyDescent="0.25">
      <c r="A1853" s="172"/>
      <c r="B1853" s="169"/>
      <c r="C1853" s="175"/>
      <c r="D1853" s="203" t="s">
        <v>467</v>
      </c>
      <c r="E1853" s="171"/>
      <c r="F1853" s="112" t="s">
        <v>108</v>
      </c>
      <c r="G1853" s="3" t="s">
        <v>49</v>
      </c>
      <c r="H1853" s="3" t="s">
        <v>415</v>
      </c>
      <c r="I1853" s="5">
        <v>1906</v>
      </c>
    </row>
    <row r="1854" spans="1:9" ht="20.100000000000001" customHeight="1" x14ac:dyDescent="0.25">
      <c r="A1854" s="172"/>
      <c r="B1854" s="169"/>
      <c r="C1854" s="175"/>
      <c r="D1854" s="200"/>
      <c r="E1854" s="173"/>
      <c r="F1854" s="112" t="s">
        <v>119</v>
      </c>
      <c r="G1854" s="3" t="s">
        <v>49</v>
      </c>
      <c r="H1854" s="3" t="s">
        <v>415</v>
      </c>
      <c r="I1854" s="5">
        <v>131</v>
      </c>
    </row>
    <row r="1855" spans="1:9" ht="20.100000000000001" customHeight="1" x14ac:dyDescent="0.25">
      <c r="A1855" s="172"/>
      <c r="B1855" s="169"/>
      <c r="C1855" s="175"/>
      <c r="D1855" s="184" t="s">
        <v>112</v>
      </c>
      <c r="E1855" s="171"/>
      <c r="F1855" s="112" t="s">
        <v>108</v>
      </c>
      <c r="G1855" s="3" t="s">
        <v>49</v>
      </c>
      <c r="H1855" s="3" t="s">
        <v>415</v>
      </c>
      <c r="I1855" s="5">
        <v>79</v>
      </c>
    </row>
    <row r="1856" spans="1:9" ht="20.100000000000001" customHeight="1" x14ac:dyDescent="0.25">
      <c r="A1856" s="172"/>
      <c r="B1856" s="169"/>
      <c r="C1856" s="175"/>
      <c r="D1856" s="200"/>
      <c r="E1856" s="173"/>
      <c r="F1856" s="112" t="s">
        <v>119</v>
      </c>
      <c r="G1856" s="3" t="s">
        <v>49</v>
      </c>
      <c r="H1856" s="3" t="s">
        <v>415</v>
      </c>
      <c r="I1856" s="5">
        <v>15</v>
      </c>
    </row>
    <row r="1857" spans="1:9" ht="20.100000000000001" customHeight="1" x14ac:dyDescent="0.25">
      <c r="A1857" s="173"/>
      <c r="B1857" s="169"/>
      <c r="C1857" s="175"/>
      <c r="D1857" s="203" t="s">
        <v>468</v>
      </c>
      <c r="E1857" s="111"/>
      <c r="F1857" s="112" t="s">
        <v>108</v>
      </c>
      <c r="G1857" s="3" t="s">
        <v>49</v>
      </c>
      <c r="H1857" s="3" t="s">
        <v>415</v>
      </c>
      <c r="I1857" s="5">
        <v>1954</v>
      </c>
    </row>
    <row r="1858" spans="1:9" ht="20.100000000000001" customHeight="1" x14ac:dyDescent="0.25">
      <c r="A1858" s="171" t="s">
        <v>16</v>
      </c>
      <c r="B1858" s="169"/>
      <c r="C1858" s="175"/>
      <c r="D1858" s="207"/>
      <c r="E1858" s="81"/>
      <c r="F1858" s="87" t="s">
        <v>119</v>
      </c>
      <c r="G1858" s="3" t="s">
        <v>49</v>
      </c>
      <c r="H1858" s="3" t="s">
        <v>415</v>
      </c>
      <c r="I1858" s="5">
        <v>98</v>
      </c>
    </row>
    <row r="1859" spans="1:9" ht="20.100000000000001" customHeight="1" x14ac:dyDescent="0.25">
      <c r="A1859" s="172"/>
      <c r="B1859" s="169"/>
      <c r="C1859" s="176"/>
      <c r="D1859" s="163" t="s">
        <v>107</v>
      </c>
      <c r="E1859" s="189"/>
      <c r="F1859" s="190"/>
      <c r="G1859" s="3" t="s">
        <v>49</v>
      </c>
      <c r="H1859" s="3" t="s">
        <v>415</v>
      </c>
      <c r="I1859" s="5">
        <v>26</v>
      </c>
    </row>
    <row r="1860" spans="1:9" ht="20.100000000000001" customHeight="1" x14ac:dyDescent="0.25">
      <c r="A1860" s="172"/>
      <c r="B1860" s="170"/>
      <c r="C1860" s="188" t="s">
        <v>118</v>
      </c>
      <c r="D1860" s="189"/>
      <c r="E1860" s="189"/>
      <c r="F1860" s="190"/>
      <c r="G1860" s="3" t="s">
        <v>49</v>
      </c>
      <c r="H1860" s="3" t="s">
        <v>415</v>
      </c>
      <c r="I1860" s="5">
        <v>164</v>
      </c>
    </row>
    <row r="1861" spans="1:9" ht="20.100000000000001" customHeight="1" x14ac:dyDescent="0.25">
      <c r="A1861" s="172"/>
      <c r="B1861" s="168" t="s">
        <v>87</v>
      </c>
      <c r="C1861" s="168" t="s">
        <v>110</v>
      </c>
      <c r="D1861" s="163" t="s">
        <v>33</v>
      </c>
      <c r="E1861" s="166"/>
      <c r="F1861" s="167"/>
      <c r="G1861" s="3" t="s">
        <v>49</v>
      </c>
      <c r="H1861" s="3" t="s">
        <v>415</v>
      </c>
      <c r="I1861" s="5">
        <v>27236</v>
      </c>
    </row>
    <row r="1862" spans="1:9" ht="20.100000000000001" customHeight="1" x14ac:dyDescent="0.25">
      <c r="A1862" s="172"/>
      <c r="B1862" s="221"/>
      <c r="C1862" s="169"/>
      <c r="D1862" s="184" t="s">
        <v>116</v>
      </c>
      <c r="E1862" s="218"/>
      <c r="F1862" s="87" t="s">
        <v>108</v>
      </c>
      <c r="G1862" s="3" t="s">
        <v>49</v>
      </c>
      <c r="H1862" s="3" t="s">
        <v>415</v>
      </c>
      <c r="I1862" s="5">
        <v>36</v>
      </c>
    </row>
    <row r="1863" spans="1:9" ht="20.100000000000001" customHeight="1" x14ac:dyDescent="0.25">
      <c r="A1863" s="172"/>
      <c r="B1863" s="221"/>
      <c r="C1863" s="169"/>
      <c r="D1863" s="219"/>
      <c r="E1863" s="220"/>
      <c r="F1863" s="87" t="s">
        <v>119</v>
      </c>
      <c r="G1863" s="3" t="s">
        <v>49</v>
      </c>
      <c r="H1863" s="3" t="s">
        <v>415</v>
      </c>
      <c r="I1863" s="5">
        <v>27</v>
      </c>
    </row>
    <row r="1864" spans="1:9" ht="20.100000000000001" customHeight="1" x14ac:dyDescent="0.25">
      <c r="A1864" s="172"/>
      <c r="B1864" s="221"/>
      <c r="C1864" s="169"/>
      <c r="D1864" s="184" t="s">
        <v>115</v>
      </c>
      <c r="E1864" s="218"/>
      <c r="F1864" s="87" t="s">
        <v>108</v>
      </c>
      <c r="G1864" s="3" t="s">
        <v>49</v>
      </c>
      <c r="H1864" s="3" t="s">
        <v>415</v>
      </c>
      <c r="I1864" s="5">
        <v>690</v>
      </c>
    </row>
    <row r="1865" spans="1:9" ht="20.100000000000001" customHeight="1" x14ac:dyDescent="0.25">
      <c r="A1865" s="172"/>
      <c r="B1865" s="221"/>
      <c r="C1865" s="169"/>
      <c r="D1865" s="219"/>
      <c r="E1865" s="220"/>
      <c r="F1865" s="87" t="s">
        <v>119</v>
      </c>
      <c r="G1865" s="3" t="s">
        <v>49</v>
      </c>
      <c r="H1865" s="3" t="s">
        <v>415</v>
      </c>
      <c r="I1865" s="5">
        <v>276</v>
      </c>
    </row>
    <row r="1866" spans="1:9" ht="20.100000000000001" customHeight="1" x14ac:dyDescent="0.25">
      <c r="A1866" s="172"/>
      <c r="B1866" s="221"/>
      <c r="C1866" s="169"/>
      <c r="D1866" s="184" t="s">
        <v>113</v>
      </c>
      <c r="E1866" s="218"/>
      <c r="F1866" s="87" t="s">
        <v>108</v>
      </c>
      <c r="G1866" s="3" t="s">
        <v>49</v>
      </c>
      <c r="H1866" s="3" t="s">
        <v>415</v>
      </c>
      <c r="I1866" s="5">
        <v>3794</v>
      </c>
    </row>
    <row r="1867" spans="1:9" ht="20.100000000000001" customHeight="1" x14ac:dyDescent="0.25">
      <c r="A1867" s="172"/>
      <c r="B1867" s="221"/>
      <c r="C1867" s="169"/>
      <c r="D1867" s="219"/>
      <c r="E1867" s="220"/>
      <c r="F1867" s="87" t="s">
        <v>119</v>
      </c>
      <c r="G1867" s="3" t="s">
        <v>49</v>
      </c>
      <c r="H1867" s="3" t="s">
        <v>415</v>
      </c>
      <c r="I1867" s="5">
        <v>1741</v>
      </c>
    </row>
    <row r="1868" spans="1:9" ht="20.100000000000001" customHeight="1" x14ac:dyDescent="0.25">
      <c r="A1868" s="172"/>
      <c r="B1868" s="221"/>
      <c r="C1868" s="169"/>
      <c r="D1868" s="168" t="s">
        <v>106</v>
      </c>
      <c r="E1868" s="168" t="s">
        <v>111</v>
      </c>
      <c r="F1868" s="112" t="s">
        <v>108</v>
      </c>
      <c r="G1868" s="3" t="s">
        <v>49</v>
      </c>
      <c r="H1868" s="3" t="s">
        <v>415</v>
      </c>
      <c r="I1868" s="5">
        <v>1303</v>
      </c>
    </row>
    <row r="1869" spans="1:9" ht="20.100000000000001" customHeight="1" x14ac:dyDescent="0.25">
      <c r="A1869" s="172"/>
      <c r="B1869" s="221"/>
      <c r="C1869" s="169"/>
      <c r="D1869" s="169"/>
      <c r="E1869" s="217"/>
      <c r="F1869" s="112" t="s">
        <v>119</v>
      </c>
      <c r="G1869" s="3" t="s">
        <v>49</v>
      </c>
      <c r="H1869" s="3" t="s">
        <v>415</v>
      </c>
      <c r="I1869" s="5">
        <v>329</v>
      </c>
    </row>
    <row r="1870" spans="1:9" ht="20.100000000000001" customHeight="1" x14ac:dyDescent="0.25">
      <c r="A1870" s="172"/>
      <c r="B1870" s="221"/>
      <c r="C1870" s="169"/>
      <c r="D1870" s="169"/>
      <c r="E1870" s="223" t="s">
        <v>463</v>
      </c>
      <c r="F1870" s="112" t="s">
        <v>108</v>
      </c>
      <c r="G1870" s="3" t="s">
        <v>49</v>
      </c>
      <c r="H1870" s="3" t="s">
        <v>415</v>
      </c>
      <c r="I1870" s="5">
        <v>628</v>
      </c>
    </row>
    <row r="1871" spans="1:9" ht="20.100000000000001" customHeight="1" x14ac:dyDescent="0.25">
      <c r="A1871" s="172"/>
      <c r="B1871" s="221"/>
      <c r="C1871" s="169"/>
      <c r="D1871" s="170"/>
      <c r="E1871" s="170"/>
      <c r="F1871" s="112" t="s">
        <v>119</v>
      </c>
      <c r="G1871" s="3" t="s">
        <v>49</v>
      </c>
      <c r="H1871" s="3" t="s">
        <v>415</v>
      </c>
      <c r="I1871" s="5">
        <v>43</v>
      </c>
    </row>
    <row r="1872" spans="1:9" ht="20.100000000000001" customHeight="1" x14ac:dyDescent="0.25">
      <c r="A1872" s="172"/>
      <c r="B1872" s="221"/>
      <c r="C1872" s="169"/>
      <c r="D1872" s="203" t="s">
        <v>464</v>
      </c>
      <c r="E1872" s="204"/>
      <c r="F1872" s="112" t="s">
        <v>108</v>
      </c>
      <c r="G1872" s="3" t="s">
        <v>49</v>
      </c>
      <c r="H1872" s="3" t="s">
        <v>415</v>
      </c>
      <c r="I1872" s="5">
        <v>1344</v>
      </c>
    </row>
    <row r="1873" spans="1:9" ht="20.100000000000001" customHeight="1" x14ac:dyDescent="0.25">
      <c r="A1873" s="172"/>
      <c r="B1873" s="221"/>
      <c r="C1873" s="169"/>
      <c r="D1873" s="205"/>
      <c r="E1873" s="206"/>
      <c r="F1873" s="113" t="s">
        <v>26</v>
      </c>
      <c r="G1873" s="3" t="s">
        <v>49</v>
      </c>
      <c r="H1873" s="3" t="s">
        <v>415</v>
      </c>
      <c r="I1873" s="5">
        <v>679</v>
      </c>
    </row>
    <row r="1874" spans="1:9" ht="20.100000000000001" customHeight="1" x14ac:dyDescent="0.25">
      <c r="A1874" s="172"/>
      <c r="B1874" s="221"/>
      <c r="C1874" s="169"/>
      <c r="D1874" s="203" t="s">
        <v>469</v>
      </c>
      <c r="E1874" s="204"/>
      <c r="F1874" s="112" t="s">
        <v>108</v>
      </c>
      <c r="G1874" s="3" t="s">
        <v>49</v>
      </c>
      <c r="H1874" s="3" t="s">
        <v>415</v>
      </c>
      <c r="I1874" s="5">
        <v>5710</v>
      </c>
    </row>
    <row r="1875" spans="1:9" ht="20.100000000000001" customHeight="1" x14ac:dyDescent="0.25">
      <c r="A1875" s="172"/>
      <c r="B1875" s="221"/>
      <c r="C1875" s="169"/>
      <c r="D1875" s="205"/>
      <c r="E1875" s="206"/>
      <c r="F1875" s="113" t="s">
        <v>26</v>
      </c>
      <c r="G1875" s="3" t="s">
        <v>49</v>
      </c>
      <c r="H1875" s="3" t="s">
        <v>415</v>
      </c>
      <c r="I1875" s="5">
        <v>1549</v>
      </c>
    </row>
    <row r="1876" spans="1:9" ht="20.100000000000001" customHeight="1" x14ac:dyDescent="0.25">
      <c r="A1876" s="172"/>
      <c r="B1876" s="221"/>
      <c r="C1876" s="169"/>
      <c r="D1876" s="207"/>
      <c r="E1876" s="208"/>
      <c r="F1876" s="123" t="s">
        <v>466</v>
      </c>
      <c r="G1876" s="3" t="s">
        <v>49</v>
      </c>
      <c r="H1876" s="3" t="s">
        <v>415</v>
      </c>
      <c r="I1876" s="5">
        <v>98</v>
      </c>
    </row>
    <row r="1877" spans="1:9" ht="20.100000000000001" customHeight="1" x14ac:dyDescent="0.25">
      <c r="A1877" s="172"/>
      <c r="B1877" s="221"/>
      <c r="C1877" s="169"/>
      <c r="D1877" s="203" t="s">
        <v>467</v>
      </c>
      <c r="E1877" s="218"/>
      <c r="F1877" s="112" t="s">
        <v>108</v>
      </c>
      <c r="G1877" s="3" t="s">
        <v>49</v>
      </c>
      <c r="H1877" s="3" t="s">
        <v>415</v>
      </c>
      <c r="I1877" s="5">
        <v>4192</v>
      </c>
    </row>
    <row r="1878" spans="1:9" ht="20.100000000000001" customHeight="1" x14ac:dyDescent="0.25">
      <c r="A1878" s="172"/>
      <c r="B1878" s="221"/>
      <c r="C1878" s="169"/>
      <c r="D1878" s="219"/>
      <c r="E1878" s="220"/>
      <c r="F1878" s="112" t="s">
        <v>119</v>
      </c>
      <c r="G1878" s="3" t="s">
        <v>49</v>
      </c>
      <c r="H1878" s="3" t="s">
        <v>415</v>
      </c>
      <c r="I1878" s="5">
        <v>364</v>
      </c>
    </row>
    <row r="1879" spans="1:9" ht="20.100000000000001" customHeight="1" x14ac:dyDescent="0.25">
      <c r="A1879" s="172"/>
      <c r="B1879" s="221"/>
      <c r="C1879" s="169"/>
      <c r="D1879" s="184" t="s">
        <v>112</v>
      </c>
      <c r="E1879" s="218"/>
      <c r="F1879" s="112" t="s">
        <v>108</v>
      </c>
      <c r="G1879" s="3" t="s">
        <v>49</v>
      </c>
      <c r="H1879" s="3" t="s">
        <v>415</v>
      </c>
      <c r="I1879" s="5">
        <v>68</v>
      </c>
    </row>
    <row r="1880" spans="1:9" ht="20.100000000000001" customHeight="1" x14ac:dyDescent="0.25">
      <c r="A1880" s="172"/>
      <c r="B1880" s="221"/>
      <c r="C1880" s="169"/>
      <c r="D1880" s="219"/>
      <c r="E1880" s="220"/>
      <c r="F1880" s="112" t="s">
        <v>119</v>
      </c>
      <c r="G1880" s="3" t="s">
        <v>49</v>
      </c>
      <c r="H1880" s="3" t="s">
        <v>415</v>
      </c>
      <c r="I1880" s="5">
        <v>25</v>
      </c>
    </row>
    <row r="1881" spans="1:9" ht="20.100000000000001" customHeight="1" x14ac:dyDescent="0.25">
      <c r="A1881" s="172"/>
      <c r="B1881" s="221"/>
      <c r="C1881" s="169"/>
      <c r="D1881" s="203" t="s">
        <v>468</v>
      </c>
      <c r="E1881" s="218"/>
      <c r="F1881" s="112" t="s">
        <v>108</v>
      </c>
      <c r="G1881" s="3" t="s">
        <v>49</v>
      </c>
      <c r="H1881" s="3" t="s">
        <v>415</v>
      </c>
      <c r="I1881" s="5">
        <v>3920</v>
      </c>
    </row>
    <row r="1882" spans="1:9" ht="20.100000000000001" customHeight="1" x14ac:dyDescent="0.25">
      <c r="A1882" s="172"/>
      <c r="B1882" s="221"/>
      <c r="C1882" s="169"/>
      <c r="D1882" s="219"/>
      <c r="E1882" s="220"/>
      <c r="F1882" s="112" t="s">
        <v>119</v>
      </c>
      <c r="G1882" s="3" t="s">
        <v>49</v>
      </c>
      <c r="H1882" s="3" t="s">
        <v>415</v>
      </c>
      <c r="I1882" s="5">
        <v>356</v>
      </c>
    </row>
    <row r="1883" spans="1:9" ht="20.100000000000001" customHeight="1" x14ac:dyDescent="0.25">
      <c r="A1883" s="172"/>
      <c r="B1883" s="221"/>
      <c r="C1883" s="170"/>
      <c r="D1883" s="163" t="s">
        <v>107</v>
      </c>
      <c r="E1883" s="189"/>
      <c r="F1883" s="190"/>
      <c r="G1883" s="3" t="s">
        <v>49</v>
      </c>
      <c r="H1883" s="3" t="s">
        <v>415</v>
      </c>
      <c r="I1883" s="5">
        <v>64</v>
      </c>
    </row>
    <row r="1884" spans="1:9" ht="20.100000000000001" customHeight="1" x14ac:dyDescent="0.25">
      <c r="A1884" s="172"/>
      <c r="B1884" s="222"/>
      <c r="C1884" s="188" t="s">
        <v>118</v>
      </c>
      <c r="D1884" s="189"/>
      <c r="E1884" s="189"/>
      <c r="F1884" s="190"/>
      <c r="G1884" s="3" t="s">
        <v>49</v>
      </c>
      <c r="H1884" s="3" t="s">
        <v>415</v>
      </c>
      <c r="I1884" s="5">
        <v>689</v>
      </c>
    </row>
    <row r="1885" spans="1:9" ht="20.100000000000001" customHeight="1" x14ac:dyDescent="0.25">
      <c r="A1885" s="172"/>
      <c r="B1885" s="168" t="s">
        <v>120</v>
      </c>
      <c r="C1885" s="168" t="s">
        <v>110</v>
      </c>
      <c r="D1885" s="163" t="s">
        <v>33</v>
      </c>
      <c r="E1885" s="166"/>
      <c r="F1885" s="167"/>
      <c r="G1885" s="3" t="s">
        <v>49</v>
      </c>
      <c r="H1885" s="3" t="s">
        <v>415</v>
      </c>
      <c r="I1885" s="5">
        <v>16799</v>
      </c>
    </row>
    <row r="1886" spans="1:9" ht="20.100000000000001" customHeight="1" x14ac:dyDescent="0.25">
      <c r="A1886" s="172"/>
      <c r="B1886" s="169"/>
      <c r="C1886" s="169"/>
      <c r="D1886" s="184" t="s">
        <v>116</v>
      </c>
      <c r="E1886" s="218"/>
      <c r="F1886" s="87" t="s">
        <v>108</v>
      </c>
      <c r="G1886" s="3" t="s">
        <v>49</v>
      </c>
      <c r="H1886" s="3" t="s">
        <v>415</v>
      </c>
      <c r="I1886" s="5">
        <v>12</v>
      </c>
    </row>
    <row r="1887" spans="1:9" ht="20.100000000000001" customHeight="1" x14ac:dyDescent="0.25">
      <c r="A1887" s="172"/>
      <c r="B1887" s="169"/>
      <c r="C1887" s="169"/>
      <c r="D1887" s="219"/>
      <c r="E1887" s="220"/>
      <c r="F1887" s="87" t="s">
        <v>119</v>
      </c>
      <c r="G1887" s="3" t="s">
        <v>49</v>
      </c>
      <c r="H1887" s="3" t="s">
        <v>415</v>
      </c>
      <c r="I1887" s="5">
        <v>13</v>
      </c>
    </row>
    <row r="1888" spans="1:9" ht="20.100000000000001" customHeight="1" x14ac:dyDescent="0.25">
      <c r="A1888" s="172"/>
      <c r="B1888" s="169"/>
      <c r="C1888" s="169"/>
      <c r="D1888" s="184" t="s">
        <v>115</v>
      </c>
      <c r="E1888" s="218"/>
      <c r="F1888" s="87" t="s">
        <v>108</v>
      </c>
      <c r="G1888" s="3" t="s">
        <v>49</v>
      </c>
      <c r="H1888" s="3" t="s">
        <v>415</v>
      </c>
      <c r="I1888" s="5">
        <v>360</v>
      </c>
    </row>
    <row r="1889" spans="1:9" ht="20.100000000000001" customHeight="1" x14ac:dyDescent="0.25">
      <c r="A1889" s="172"/>
      <c r="B1889" s="169"/>
      <c r="C1889" s="169"/>
      <c r="D1889" s="219"/>
      <c r="E1889" s="220"/>
      <c r="F1889" s="87" t="s">
        <v>119</v>
      </c>
      <c r="G1889" s="3" t="s">
        <v>49</v>
      </c>
      <c r="H1889" s="3" t="s">
        <v>415</v>
      </c>
      <c r="I1889" s="5">
        <v>129</v>
      </c>
    </row>
    <row r="1890" spans="1:9" ht="20.100000000000001" customHeight="1" x14ac:dyDescent="0.25">
      <c r="A1890" s="172"/>
      <c r="B1890" s="169"/>
      <c r="C1890" s="169"/>
      <c r="D1890" s="184" t="s">
        <v>113</v>
      </c>
      <c r="E1890" s="218"/>
      <c r="F1890" s="87" t="s">
        <v>108</v>
      </c>
      <c r="G1890" s="3" t="s">
        <v>49</v>
      </c>
      <c r="H1890" s="3" t="s">
        <v>415</v>
      </c>
      <c r="I1890" s="5">
        <v>2133</v>
      </c>
    </row>
    <row r="1891" spans="1:9" ht="20.100000000000001" customHeight="1" x14ac:dyDescent="0.25">
      <c r="A1891" s="172"/>
      <c r="B1891" s="169"/>
      <c r="C1891" s="169"/>
      <c r="D1891" s="219"/>
      <c r="E1891" s="220"/>
      <c r="F1891" s="87" t="s">
        <v>119</v>
      </c>
      <c r="G1891" s="3" t="s">
        <v>49</v>
      </c>
      <c r="H1891" s="3" t="s">
        <v>415</v>
      </c>
      <c r="I1891" s="5">
        <v>1008</v>
      </c>
    </row>
    <row r="1892" spans="1:9" ht="20.100000000000001" customHeight="1" x14ac:dyDescent="0.25">
      <c r="A1892" s="173"/>
      <c r="B1892" s="169"/>
      <c r="C1892" s="169"/>
      <c r="D1892" s="168" t="s">
        <v>106</v>
      </c>
      <c r="E1892" s="168" t="s">
        <v>111</v>
      </c>
      <c r="F1892" s="87" t="s">
        <v>108</v>
      </c>
      <c r="G1892" s="3" t="s">
        <v>49</v>
      </c>
      <c r="H1892" s="3" t="s">
        <v>415</v>
      </c>
      <c r="I1892" s="5">
        <v>650</v>
      </c>
    </row>
    <row r="1893" spans="1:9" ht="20.100000000000001" customHeight="1" x14ac:dyDescent="0.25">
      <c r="A1893" s="171" t="s">
        <v>16</v>
      </c>
      <c r="B1893" s="169"/>
      <c r="C1893" s="169"/>
      <c r="D1893" s="169"/>
      <c r="E1893" s="170"/>
      <c r="F1893" s="87" t="s">
        <v>119</v>
      </c>
      <c r="G1893" s="3" t="s">
        <v>49</v>
      </c>
      <c r="H1893" s="3" t="s">
        <v>415</v>
      </c>
      <c r="I1893" s="5">
        <v>125</v>
      </c>
    </row>
    <row r="1894" spans="1:9" ht="20.100000000000001" customHeight="1" x14ac:dyDescent="0.25">
      <c r="A1894" s="172"/>
      <c r="B1894" s="169"/>
      <c r="C1894" s="169"/>
      <c r="D1894" s="169"/>
      <c r="E1894" s="223" t="s">
        <v>463</v>
      </c>
      <c r="F1894" s="112" t="s">
        <v>108</v>
      </c>
      <c r="G1894" s="3" t="s">
        <v>49</v>
      </c>
      <c r="H1894" s="3" t="s">
        <v>415</v>
      </c>
      <c r="I1894" s="5">
        <v>400</v>
      </c>
    </row>
    <row r="1895" spans="1:9" ht="20.100000000000001" customHeight="1" x14ac:dyDescent="0.25">
      <c r="A1895" s="172"/>
      <c r="B1895" s="169"/>
      <c r="C1895" s="169"/>
      <c r="D1895" s="170"/>
      <c r="E1895" s="170"/>
      <c r="F1895" s="112" t="s">
        <v>119</v>
      </c>
      <c r="G1895" s="3" t="s">
        <v>49</v>
      </c>
      <c r="H1895" s="3" t="s">
        <v>415</v>
      </c>
      <c r="I1895" s="5">
        <v>23</v>
      </c>
    </row>
    <row r="1896" spans="1:9" ht="20.100000000000001" customHeight="1" x14ac:dyDescent="0.25">
      <c r="A1896" s="172"/>
      <c r="B1896" s="169"/>
      <c r="C1896" s="169"/>
      <c r="D1896" s="203" t="s">
        <v>464</v>
      </c>
      <c r="E1896" s="204"/>
      <c r="F1896" s="112" t="s">
        <v>108</v>
      </c>
      <c r="G1896" s="3" t="s">
        <v>49</v>
      </c>
      <c r="H1896" s="3" t="s">
        <v>415</v>
      </c>
      <c r="I1896" s="5">
        <v>975</v>
      </c>
    </row>
    <row r="1897" spans="1:9" ht="20.100000000000001" customHeight="1" x14ac:dyDescent="0.25">
      <c r="A1897" s="172"/>
      <c r="B1897" s="169"/>
      <c r="C1897" s="169"/>
      <c r="D1897" s="205"/>
      <c r="E1897" s="206"/>
      <c r="F1897" s="113" t="s">
        <v>26</v>
      </c>
      <c r="G1897" s="3" t="s">
        <v>49</v>
      </c>
      <c r="H1897" s="3" t="s">
        <v>415</v>
      </c>
      <c r="I1897" s="5">
        <v>402</v>
      </c>
    </row>
    <row r="1898" spans="1:9" ht="20.100000000000001" customHeight="1" x14ac:dyDescent="0.25">
      <c r="A1898" s="172"/>
      <c r="B1898" s="169"/>
      <c r="C1898" s="169"/>
      <c r="D1898" s="203" t="s">
        <v>469</v>
      </c>
      <c r="E1898" s="204"/>
      <c r="F1898" s="112" t="s">
        <v>108</v>
      </c>
      <c r="G1898" s="3" t="s">
        <v>49</v>
      </c>
      <c r="H1898" s="3" t="s">
        <v>415</v>
      </c>
      <c r="I1898" s="5">
        <v>3380</v>
      </c>
    </row>
    <row r="1899" spans="1:9" ht="20.100000000000001" customHeight="1" x14ac:dyDescent="0.25">
      <c r="A1899" s="172"/>
      <c r="B1899" s="169"/>
      <c r="C1899" s="169"/>
      <c r="D1899" s="205"/>
      <c r="E1899" s="206"/>
      <c r="F1899" s="113" t="s">
        <v>26</v>
      </c>
      <c r="G1899" s="3" t="s">
        <v>49</v>
      </c>
      <c r="H1899" s="3" t="s">
        <v>415</v>
      </c>
      <c r="I1899" s="5">
        <v>924</v>
      </c>
    </row>
    <row r="1900" spans="1:9" ht="20.100000000000001" customHeight="1" x14ac:dyDescent="0.25">
      <c r="A1900" s="172"/>
      <c r="B1900" s="169"/>
      <c r="C1900" s="169"/>
      <c r="D1900" s="207"/>
      <c r="E1900" s="208"/>
      <c r="F1900" s="123" t="s">
        <v>466</v>
      </c>
      <c r="G1900" s="3" t="s">
        <v>49</v>
      </c>
      <c r="H1900" s="3" t="s">
        <v>415</v>
      </c>
      <c r="I1900" s="5">
        <v>60</v>
      </c>
    </row>
    <row r="1901" spans="1:9" ht="20.100000000000001" customHeight="1" x14ac:dyDescent="0.25">
      <c r="A1901" s="172"/>
      <c r="B1901" s="169"/>
      <c r="C1901" s="169"/>
      <c r="D1901" s="203" t="s">
        <v>467</v>
      </c>
      <c r="E1901" s="218"/>
      <c r="F1901" s="112" t="s">
        <v>108</v>
      </c>
      <c r="G1901" s="3" t="s">
        <v>49</v>
      </c>
      <c r="H1901" s="3" t="s">
        <v>415</v>
      </c>
      <c r="I1901" s="5">
        <v>2448</v>
      </c>
    </row>
    <row r="1902" spans="1:9" ht="20.100000000000001" customHeight="1" x14ac:dyDescent="0.25">
      <c r="A1902" s="172"/>
      <c r="B1902" s="169"/>
      <c r="C1902" s="169"/>
      <c r="D1902" s="219"/>
      <c r="E1902" s="220"/>
      <c r="F1902" s="112" t="s">
        <v>119</v>
      </c>
      <c r="G1902" s="3" t="s">
        <v>49</v>
      </c>
      <c r="H1902" s="3" t="s">
        <v>415</v>
      </c>
      <c r="I1902" s="5">
        <v>174</v>
      </c>
    </row>
    <row r="1903" spans="1:9" ht="20.100000000000001" customHeight="1" x14ac:dyDescent="0.25">
      <c r="A1903" s="172"/>
      <c r="B1903" s="169"/>
      <c r="C1903" s="169"/>
      <c r="D1903" s="184" t="s">
        <v>112</v>
      </c>
      <c r="E1903" s="218"/>
      <c r="F1903" s="112" t="s">
        <v>108</v>
      </c>
      <c r="G1903" s="3" t="s">
        <v>49</v>
      </c>
      <c r="H1903" s="3" t="s">
        <v>415</v>
      </c>
      <c r="I1903" s="5">
        <v>37</v>
      </c>
    </row>
    <row r="1904" spans="1:9" ht="20.100000000000001" customHeight="1" x14ac:dyDescent="0.25">
      <c r="A1904" s="172"/>
      <c r="B1904" s="169"/>
      <c r="C1904" s="169"/>
      <c r="D1904" s="219"/>
      <c r="E1904" s="220"/>
      <c r="F1904" s="112" t="s">
        <v>119</v>
      </c>
      <c r="G1904" s="3" t="s">
        <v>49</v>
      </c>
      <c r="H1904" s="3" t="s">
        <v>415</v>
      </c>
      <c r="I1904" s="5">
        <v>13</v>
      </c>
    </row>
    <row r="1905" spans="1:9" ht="20.100000000000001" customHeight="1" x14ac:dyDescent="0.25">
      <c r="A1905" s="172"/>
      <c r="B1905" s="169"/>
      <c r="C1905" s="169"/>
      <c r="D1905" s="203" t="s">
        <v>468</v>
      </c>
      <c r="E1905" s="218"/>
      <c r="F1905" s="112" t="s">
        <v>108</v>
      </c>
      <c r="G1905" s="3" t="s">
        <v>49</v>
      </c>
      <c r="H1905" s="3" t="s">
        <v>415</v>
      </c>
      <c r="I1905" s="5">
        <v>3102</v>
      </c>
    </row>
    <row r="1906" spans="1:9" ht="20.100000000000001" customHeight="1" x14ac:dyDescent="0.25">
      <c r="A1906" s="172"/>
      <c r="B1906" s="169"/>
      <c r="C1906" s="169"/>
      <c r="D1906" s="219"/>
      <c r="E1906" s="220"/>
      <c r="F1906" s="112" t="s">
        <v>119</v>
      </c>
      <c r="G1906" s="3" t="s">
        <v>49</v>
      </c>
      <c r="H1906" s="3" t="s">
        <v>415</v>
      </c>
      <c r="I1906" s="5">
        <v>293</v>
      </c>
    </row>
    <row r="1907" spans="1:9" ht="20.100000000000001" customHeight="1" x14ac:dyDescent="0.25">
      <c r="A1907" s="172"/>
      <c r="B1907" s="169"/>
      <c r="C1907" s="170"/>
      <c r="D1907" s="163" t="s">
        <v>107</v>
      </c>
      <c r="E1907" s="189"/>
      <c r="F1907" s="190"/>
      <c r="G1907" s="3" t="s">
        <v>49</v>
      </c>
      <c r="H1907" s="3" t="s">
        <v>415</v>
      </c>
      <c r="I1907" s="5">
        <v>138</v>
      </c>
    </row>
    <row r="1908" spans="1:9" ht="20.100000000000001" customHeight="1" x14ac:dyDescent="0.25">
      <c r="A1908" s="172"/>
      <c r="B1908" s="170"/>
      <c r="C1908" s="188" t="s">
        <v>118</v>
      </c>
      <c r="D1908" s="189"/>
      <c r="E1908" s="189"/>
      <c r="F1908" s="190"/>
      <c r="G1908" s="3" t="s">
        <v>49</v>
      </c>
      <c r="H1908" s="3" t="s">
        <v>415</v>
      </c>
      <c r="I1908" s="5">
        <v>473</v>
      </c>
    </row>
    <row r="1909" spans="1:9" ht="20.100000000000001" customHeight="1" x14ac:dyDescent="0.25">
      <c r="A1909" s="172"/>
      <c r="B1909" s="168" t="s">
        <v>89</v>
      </c>
      <c r="C1909" s="168" t="s">
        <v>110</v>
      </c>
      <c r="D1909" s="163" t="s">
        <v>33</v>
      </c>
      <c r="E1909" s="166"/>
      <c r="F1909" s="167"/>
      <c r="G1909" s="3" t="s">
        <v>49</v>
      </c>
      <c r="H1909" s="3" t="s">
        <v>415</v>
      </c>
      <c r="I1909" s="5">
        <v>61766</v>
      </c>
    </row>
    <row r="1910" spans="1:9" ht="20.100000000000001" customHeight="1" x14ac:dyDescent="0.25">
      <c r="A1910" s="172"/>
      <c r="B1910" s="169"/>
      <c r="C1910" s="169"/>
      <c r="D1910" s="184" t="s">
        <v>116</v>
      </c>
      <c r="E1910" s="218"/>
      <c r="F1910" s="87" t="s">
        <v>108</v>
      </c>
      <c r="G1910" s="3" t="s">
        <v>49</v>
      </c>
      <c r="H1910" s="3" t="s">
        <v>415</v>
      </c>
      <c r="I1910" s="5">
        <v>139</v>
      </c>
    </row>
    <row r="1911" spans="1:9" ht="20.100000000000001" customHeight="1" x14ac:dyDescent="0.25">
      <c r="A1911" s="172"/>
      <c r="B1911" s="169"/>
      <c r="C1911" s="169"/>
      <c r="D1911" s="219"/>
      <c r="E1911" s="220"/>
      <c r="F1911" s="87" t="s">
        <v>119</v>
      </c>
      <c r="G1911" s="3" t="s">
        <v>49</v>
      </c>
      <c r="H1911" s="3" t="s">
        <v>415</v>
      </c>
      <c r="I1911" s="5">
        <v>99</v>
      </c>
    </row>
    <row r="1912" spans="1:9" ht="20.100000000000001" customHeight="1" x14ac:dyDescent="0.25">
      <c r="A1912" s="172"/>
      <c r="B1912" s="169"/>
      <c r="C1912" s="169"/>
      <c r="D1912" s="184" t="s">
        <v>115</v>
      </c>
      <c r="E1912" s="218"/>
      <c r="F1912" s="87" t="s">
        <v>108</v>
      </c>
      <c r="G1912" s="3" t="s">
        <v>49</v>
      </c>
      <c r="H1912" s="3" t="s">
        <v>415</v>
      </c>
      <c r="I1912" s="5">
        <v>2330</v>
      </c>
    </row>
    <row r="1913" spans="1:9" ht="20.100000000000001" customHeight="1" x14ac:dyDescent="0.25">
      <c r="A1913" s="172"/>
      <c r="B1913" s="169"/>
      <c r="C1913" s="169"/>
      <c r="D1913" s="219"/>
      <c r="E1913" s="220"/>
      <c r="F1913" s="87" t="s">
        <v>119</v>
      </c>
      <c r="G1913" s="3" t="s">
        <v>49</v>
      </c>
      <c r="H1913" s="3" t="s">
        <v>415</v>
      </c>
      <c r="I1913" s="5">
        <v>787</v>
      </c>
    </row>
    <row r="1914" spans="1:9" ht="20.100000000000001" customHeight="1" x14ac:dyDescent="0.25">
      <c r="A1914" s="172"/>
      <c r="B1914" s="169"/>
      <c r="C1914" s="169"/>
      <c r="D1914" s="184" t="s">
        <v>113</v>
      </c>
      <c r="E1914" s="218"/>
      <c r="F1914" s="87" t="s">
        <v>108</v>
      </c>
      <c r="G1914" s="3" t="s">
        <v>49</v>
      </c>
      <c r="H1914" s="3" t="s">
        <v>415</v>
      </c>
      <c r="I1914" s="5">
        <v>11136</v>
      </c>
    </row>
    <row r="1915" spans="1:9" ht="20.100000000000001" customHeight="1" x14ac:dyDescent="0.25">
      <c r="A1915" s="172"/>
      <c r="B1915" s="169"/>
      <c r="C1915" s="169"/>
      <c r="D1915" s="219"/>
      <c r="E1915" s="220"/>
      <c r="F1915" s="87" t="s">
        <v>119</v>
      </c>
      <c r="G1915" s="3" t="s">
        <v>49</v>
      </c>
      <c r="H1915" s="3" t="s">
        <v>415</v>
      </c>
      <c r="I1915" s="5">
        <v>4416</v>
      </c>
    </row>
    <row r="1916" spans="1:9" ht="20.100000000000001" customHeight="1" x14ac:dyDescent="0.25">
      <c r="A1916" s="172"/>
      <c r="B1916" s="169"/>
      <c r="C1916" s="169"/>
      <c r="D1916" s="168" t="s">
        <v>106</v>
      </c>
      <c r="E1916" s="168" t="s">
        <v>111</v>
      </c>
      <c r="F1916" s="112" t="s">
        <v>108</v>
      </c>
      <c r="G1916" s="3" t="s">
        <v>49</v>
      </c>
      <c r="H1916" s="3" t="s">
        <v>415</v>
      </c>
      <c r="I1916" s="5">
        <v>3971</v>
      </c>
    </row>
    <row r="1917" spans="1:9" ht="20.100000000000001" customHeight="1" x14ac:dyDescent="0.25">
      <c r="A1917" s="172"/>
      <c r="B1917" s="169"/>
      <c r="C1917" s="169"/>
      <c r="D1917" s="169"/>
      <c r="E1917" s="217"/>
      <c r="F1917" s="112" t="s">
        <v>119</v>
      </c>
      <c r="G1917" s="3" t="s">
        <v>49</v>
      </c>
      <c r="H1917" s="3" t="s">
        <v>415</v>
      </c>
      <c r="I1917" s="5">
        <v>767</v>
      </c>
    </row>
    <row r="1918" spans="1:9" ht="20.100000000000001" customHeight="1" x14ac:dyDescent="0.25">
      <c r="A1918" s="172"/>
      <c r="B1918" s="169"/>
      <c r="C1918" s="169"/>
      <c r="D1918" s="169"/>
      <c r="E1918" s="223" t="s">
        <v>463</v>
      </c>
      <c r="F1918" s="112" t="s">
        <v>108</v>
      </c>
      <c r="G1918" s="3" t="s">
        <v>49</v>
      </c>
      <c r="H1918" s="3" t="s">
        <v>415</v>
      </c>
      <c r="I1918" s="5">
        <v>2198</v>
      </c>
    </row>
    <row r="1919" spans="1:9" ht="20.100000000000001" customHeight="1" x14ac:dyDescent="0.25">
      <c r="A1919" s="172"/>
      <c r="B1919" s="169"/>
      <c r="C1919" s="169"/>
      <c r="D1919" s="170"/>
      <c r="E1919" s="170"/>
      <c r="F1919" s="112" t="s">
        <v>119</v>
      </c>
      <c r="G1919" s="3" t="s">
        <v>49</v>
      </c>
      <c r="H1919" s="3" t="s">
        <v>415</v>
      </c>
      <c r="I1919" s="5">
        <v>121</v>
      </c>
    </row>
    <row r="1920" spans="1:9" ht="20.100000000000001" customHeight="1" x14ac:dyDescent="0.25">
      <c r="A1920" s="172"/>
      <c r="B1920" s="169"/>
      <c r="C1920" s="169"/>
      <c r="D1920" s="203" t="s">
        <v>464</v>
      </c>
      <c r="E1920" s="204"/>
      <c r="F1920" s="112" t="s">
        <v>108</v>
      </c>
      <c r="G1920" s="3" t="s">
        <v>49</v>
      </c>
      <c r="H1920" s="3" t="s">
        <v>415</v>
      </c>
      <c r="I1920" s="5">
        <v>2605</v>
      </c>
    </row>
    <row r="1921" spans="1:9" ht="20.100000000000001" customHeight="1" x14ac:dyDescent="0.25">
      <c r="A1921" s="172"/>
      <c r="B1921" s="169"/>
      <c r="C1921" s="169"/>
      <c r="D1921" s="205"/>
      <c r="E1921" s="206"/>
      <c r="F1921" s="113" t="s">
        <v>26</v>
      </c>
      <c r="G1921" s="3" t="s">
        <v>49</v>
      </c>
      <c r="H1921" s="3" t="s">
        <v>415</v>
      </c>
      <c r="I1921" s="5">
        <v>1327</v>
      </c>
    </row>
    <row r="1922" spans="1:9" ht="20.100000000000001" customHeight="1" x14ac:dyDescent="0.25">
      <c r="A1922" s="172"/>
      <c r="B1922" s="169"/>
      <c r="C1922" s="169"/>
      <c r="D1922" s="203" t="s">
        <v>469</v>
      </c>
      <c r="E1922" s="204"/>
      <c r="F1922" s="112" t="s">
        <v>108</v>
      </c>
      <c r="G1922" s="3" t="s">
        <v>49</v>
      </c>
      <c r="H1922" s="3" t="s">
        <v>415</v>
      </c>
      <c r="I1922" s="5">
        <v>13071</v>
      </c>
    </row>
    <row r="1923" spans="1:9" ht="20.100000000000001" customHeight="1" x14ac:dyDescent="0.25">
      <c r="A1923" s="172"/>
      <c r="B1923" s="169"/>
      <c r="C1923" s="169"/>
      <c r="D1923" s="205"/>
      <c r="E1923" s="206"/>
      <c r="F1923" s="113" t="s">
        <v>26</v>
      </c>
      <c r="G1923" s="3" t="s">
        <v>49</v>
      </c>
      <c r="H1923" s="3" t="s">
        <v>415</v>
      </c>
      <c r="I1923" s="5">
        <v>3456</v>
      </c>
    </row>
    <row r="1924" spans="1:9" ht="20.100000000000001" customHeight="1" x14ac:dyDescent="0.25">
      <c r="A1924" s="172"/>
      <c r="B1924" s="169"/>
      <c r="C1924" s="169"/>
      <c r="D1924" s="207"/>
      <c r="E1924" s="208"/>
      <c r="F1924" s="123" t="s">
        <v>466</v>
      </c>
      <c r="G1924" s="3" t="s">
        <v>49</v>
      </c>
      <c r="H1924" s="3" t="s">
        <v>415</v>
      </c>
      <c r="I1924" s="5">
        <v>179</v>
      </c>
    </row>
    <row r="1925" spans="1:9" ht="20.100000000000001" customHeight="1" x14ac:dyDescent="0.25">
      <c r="A1925" s="172"/>
      <c r="B1925" s="169"/>
      <c r="C1925" s="169"/>
      <c r="D1925" s="203" t="s">
        <v>467</v>
      </c>
      <c r="E1925" s="218"/>
      <c r="F1925" s="87" t="s">
        <v>108</v>
      </c>
      <c r="G1925" s="3" t="s">
        <v>49</v>
      </c>
      <c r="H1925" s="3" t="s">
        <v>415</v>
      </c>
      <c r="I1925" s="5">
        <v>6738</v>
      </c>
    </row>
    <row r="1926" spans="1:9" ht="20.100000000000001" customHeight="1" x14ac:dyDescent="0.25">
      <c r="A1926" s="172"/>
      <c r="B1926" s="169"/>
      <c r="C1926" s="169"/>
      <c r="D1926" s="219"/>
      <c r="E1926" s="220"/>
      <c r="F1926" s="87" t="s">
        <v>119</v>
      </c>
      <c r="G1926" s="3" t="s">
        <v>49</v>
      </c>
      <c r="H1926" s="3" t="s">
        <v>415</v>
      </c>
      <c r="I1926" s="5">
        <v>584</v>
      </c>
    </row>
    <row r="1927" spans="1:9" ht="20.100000000000001" customHeight="1" x14ac:dyDescent="0.25">
      <c r="A1927" s="173"/>
      <c r="B1927" s="169"/>
      <c r="C1927" s="169"/>
      <c r="D1927" s="80" t="s">
        <v>112</v>
      </c>
      <c r="E1927" s="91"/>
      <c r="F1927" s="87" t="s">
        <v>108</v>
      </c>
      <c r="G1927" s="3" t="s">
        <v>49</v>
      </c>
      <c r="H1927" s="3" t="s">
        <v>415</v>
      </c>
      <c r="I1927" s="5">
        <v>116</v>
      </c>
    </row>
    <row r="1928" spans="1:9" ht="20.100000000000001" customHeight="1" x14ac:dyDescent="0.25">
      <c r="A1928" s="171" t="s">
        <v>16</v>
      </c>
      <c r="B1928" s="169"/>
      <c r="C1928" s="169"/>
      <c r="D1928" s="82" t="s">
        <v>112</v>
      </c>
      <c r="E1928" s="81"/>
      <c r="F1928" s="87" t="s">
        <v>119</v>
      </c>
      <c r="G1928" s="3" t="s">
        <v>49</v>
      </c>
      <c r="H1928" s="3" t="s">
        <v>415</v>
      </c>
      <c r="I1928" s="5">
        <v>28</v>
      </c>
    </row>
    <row r="1929" spans="1:9" ht="20.100000000000001" customHeight="1" x14ac:dyDescent="0.25">
      <c r="A1929" s="172"/>
      <c r="B1929" s="169"/>
      <c r="C1929" s="169"/>
      <c r="D1929" s="203" t="s">
        <v>468</v>
      </c>
      <c r="E1929" s="218"/>
      <c r="F1929" s="87" t="s">
        <v>108</v>
      </c>
      <c r="G1929" s="3" t="s">
        <v>49</v>
      </c>
      <c r="H1929" s="3" t="s">
        <v>415</v>
      </c>
      <c r="I1929" s="5">
        <v>6599</v>
      </c>
    </row>
    <row r="1930" spans="1:9" ht="20.100000000000001" customHeight="1" x14ac:dyDescent="0.25">
      <c r="A1930" s="172"/>
      <c r="B1930" s="169"/>
      <c r="C1930" s="169"/>
      <c r="D1930" s="219"/>
      <c r="E1930" s="220"/>
      <c r="F1930" s="87" t="s">
        <v>119</v>
      </c>
      <c r="G1930" s="3" t="s">
        <v>49</v>
      </c>
      <c r="H1930" s="3" t="s">
        <v>415</v>
      </c>
      <c r="I1930" s="5">
        <v>959</v>
      </c>
    </row>
    <row r="1931" spans="1:9" ht="20.100000000000001" customHeight="1" x14ac:dyDescent="0.25">
      <c r="A1931" s="172"/>
      <c r="B1931" s="169"/>
      <c r="C1931" s="170"/>
      <c r="D1931" s="163" t="s">
        <v>107</v>
      </c>
      <c r="E1931" s="189"/>
      <c r="F1931" s="190"/>
      <c r="G1931" s="3" t="s">
        <v>49</v>
      </c>
      <c r="H1931" s="3" t="s">
        <v>415</v>
      </c>
      <c r="I1931" s="5">
        <v>140</v>
      </c>
    </row>
    <row r="1932" spans="1:9" ht="20.100000000000001" customHeight="1" x14ac:dyDescent="0.25">
      <c r="A1932" s="172"/>
      <c r="B1932" s="170"/>
      <c r="C1932" s="188" t="s">
        <v>118</v>
      </c>
      <c r="D1932" s="189"/>
      <c r="E1932" s="189"/>
      <c r="F1932" s="190"/>
      <c r="G1932" s="3" t="s">
        <v>49</v>
      </c>
      <c r="H1932" s="3" t="s">
        <v>415</v>
      </c>
      <c r="I1932" s="5">
        <v>988</v>
      </c>
    </row>
    <row r="1933" spans="1:9" ht="20.100000000000001" customHeight="1" x14ac:dyDescent="0.25">
      <c r="A1933" s="172"/>
      <c r="B1933" s="168" t="s">
        <v>103</v>
      </c>
      <c r="C1933" s="168" t="s">
        <v>110</v>
      </c>
      <c r="D1933" s="163" t="s">
        <v>33</v>
      </c>
      <c r="E1933" s="166"/>
      <c r="F1933" s="167"/>
      <c r="G1933" s="3" t="s">
        <v>49</v>
      </c>
      <c r="H1933" s="3" t="s">
        <v>415</v>
      </c>
      <c r="I1933" s="5">
        <v>48213</v>
      </c>
    </row>
    <row r="1934" spans="1:9" ht="20.100000000000001" customHeight="1" x14ac:dyDescent="0.25">
      <c r="A1934" s="172"/>
      <c r="B1934" s="169"/>
      <c r="C1934" s="169"/>
      <c r="D1934" s="184" t="s">
        <v>116</v>
      </c>
      <c r="E1934" s="218"/>
      <c r="F1934" s="87" t="s">
        <v>108</v>
      </c>
      <c r="G1934" s="3" t="s">
        <v>49</v>
      </c>
      <c r="H1934" s="3" t="s">
        <v>415</v>
      </c>
      <c r="I1934" s="5">
        <v>74</v>
      </c>
    </row>
    <row r="1935" spans="1:9" ht="20.100000000000001" customHeight="1" x14ac:dyDescent="0.25">
      <c r="A1935" s="172"/>
      <c r="B1935" s="169"/>
      <c r="C1935" s="169"/>
      <c r="D1935" s="219"/>
      <c r="E1935" s="220"/>
      <c r="F1935" s="87" t="s">
        <v>119</v>
      </c>
      <c r="G1935" s="3" t="s">
        <v>49</v>
      </c>
      <c r="H1935" s="3" t="s">
        <v>415</v>
      </c>
      <c r="I1935" s="5">
        <v>57</v>
      </c>
    </row>
    <row r="1936" spans="1:9" ht="20.100000000000001" customHeight="1" x14ac:dyDescent="0.25">
      <c r="A1936" s="172"/>
      <c r="B1936" s="169"/>
      <c r="C1936" s="169"/>
      <c r="D1936" s="184" t="s">
        <v>115</v>
      </c>
      <c r="E1936" s="218"/>
      <c r="F1936" s="87" t="s">
        <v>108</v>
      </c>
      <c r="G1936" s="3" t="s">
        <v>49</v>
      </c>
      <c r="H1936" s="3" t="s">
        <v>415</v>
      </c>
      <c r="I1936" s="5">
        <v>1473</v>
      </c>
    </row>
    <row r="1937" spans="1:9" ht="20.100000000000001" customHeight="1" x14ac:dyDescent="0.25">
      <c r="A1937" s="172"/>
      <c r="B1937" s="169"/>
      <c r="C1937" s="169"/>
      <c r="D1937" s="219"/>
      <c r="E1937" s="220"/>
      <c r="F1937" s="87" t="s">
        <v>119</v>
      </c>
      <c r="G1937" s="3" t="s">
        <v>49</v>
      </c>
      <c r="H1937" s="3" t="s">
        <v>415</v>
      </c>
      <c r="I1937" s="5">
        <v>561</v>
      </c>
    </row>
    <row r="1938" spans="1:9" ht="20.100000000000001" customHeight="1" x14ac:dyDescent="0.25">
      <c r="A1938" s="172"/>
      <c r="B1938" s="169"/>
      <c r="C1938" s="169"/>
      <c r="D1938" s="184" t="s">
        <v>113</v>
      </c>
      <c r="E1938" s="218"/>
      <c r="F1938" s="87" t="s">
        <v>108</v>
      </c>
      <c r="G1938" s="3" t="s">
        <v>49</v>
      </c>
      <c r="H1938" s="3" t="s">
        <v>415</v>
      </c>
      <c r="I1938" s="5">
        <v>8252</v>
      </c>
    </row>
    <row r="1939" spans="1:9" ht="20.100000000000001" customHeight="1" x14ac:dyDescent="0.25">
      <c r="A1939" s="172"/>
      <c r="B1939" s="169"/>
      <c r="C1939" s="169"/>
      <c r="D1939" s="219"/>
      <c r="E1939" s="220"/>
      <c r="F1939" s="87" t="s">
        <v>119</v>
      </c>
      <c r="G1939" s="3" t="s">
        <v>49</v>
      </c>
      <c r="H1939" s="3" t="s">
        <v>415</v>
      </c>
      <c r="I1939" s="5">
        <v>2994</v>
      </c>
    </row>
    <row r="1940" spans="1:9" ht="20.100000000000001" customHeight="1" x14ac:dyDescent="0.25">
      <c r="A1940" s="172"/>
      <c r="B1940" s="169"/>
      <c r="C1940" s="169"/>
      <c r="D1940" s="168" t="s">
        <v>106</v>
      </c>
      <c r="E1940" s="168" t="s">
        <v>111</v>
      </c>
      <c r="F1940" s="112" t="s">
        <v>108</v>
      </c>
      <c r="G1940" s="3" t="s">
        <v>49</v>
      </c>
      <c r="H1940" s="3" t="s">
        <v>415</v>
      </c>
      <c r="I1940" s="5">
        <v>2931</v>
      </c>
    </row>
    <row r="1941" spans="1:9" ht="20.100000000000001" customHeight="1" x14ac:dyDescent="0.25">
      <c r="A1941" s="172"/>
      <c r="B1941" s="169"/>
      <c r="C1941" s="169"/>
      <c r="D1941" s="169"/>
      <c r="E1941" s="217"/>
      <c r="F1941" s="112" t="s">
        <v>119</v>
      </c>
      <c r="G1941" s="3" t="s">
        <v>49</v>
      </c>
      <c r="H1941" s="3" t="s">
        <v>415</v>
      </c>
      <c r="I1941" s="5">
        <v>545</v>
      </c>
    </row>
    <row r="1942" spans="1:9" ht="20.100000000000001" customHeight="1" x14ac:dyDescent="0.25">
      <c r="A1942" s="172"/>
      <c r="B1942" s="169"/>
      <c r="C1942" s="169"/>
      <c r="D1942" s="169"/>
      <c r="E1942" s="223" t="s">
        <v>463</v>
      </c>
      <c r="F1942" s="112" t="s">
        <v>108</v>
      </c>
      <c r="G1942" s="3" t="s">
        <v>49</v>
      </c>
      <c r="H1942" s="3" t="s">
        <v>415</v>
      </c>
      <c r="I1942" s="5">
        <v>1560</v>
      </c>
    </row>
    <row r="1943" spans="1:9" ht="20.100000000000001" customHeight="1" x14ac:dyDescent="0.25">
      <c r="A1943" s="172"/>
      <c r="B1943" s="169"/>
      <c r="C1943" s="169"/>
      <c r="D1943" s="170"/>
      <c r="E1943" s="170"/>
      <c r="F1943" s="112" t="s">
        <v>119</v>
      </c>
      <c r="G1943" s="3" t="s">
        <v>49</v>
      </c>
      <c r="H1943" s="3" t="s">
        <v>415</v>
      </c>
      <c r="I1943" s="5">
        <v>111</v>
      </c>
    </row>
    <row r="1944" spans="1:9" ht="20.100000000000001" customHeight="1" x14ac:dyDescent="0.25">
      <c r="A1944" s="172"/>
      <c r="B1944" s="169"/>
      <c r="C1944" s="169"/>
      <c r="D1944" s="203" t="s">
        <v>464</v>
      </c>
      <c r="E1944" s="204"/>
      <c r="F1944" s="112" t="s">
        <v>108</v>
      </c>
      <c r="G1944" s="3" t="s">
        <v>49</v>
      </c>
      <c r="H1944" s="3" t="s">
        <v>415</v>
      </c>
      <c r="I1944" s="5">
        <v>1606</v>
      </c>
    </row>
    <row r="1945" spans="1:9" ht="20.100000000000001" customHeight="1" x14ac:dyDescent="0.25">
      <c r="A1945" s="172"/>
      <c r="B1945" s="169"/>
      <c r="C1945" s="169"/>
      <c r="D1945" s="205"/>
      <c r="E1945" s="206"/>
      <c r="F1945" s="113" t="s">
        <v>26</v>
      </c>
      <c r="G1945" s="3" t="s">
        <v>49</v>
      </c>
      <c r="H1945" s="3" t="s">
        <v>415</v>
      </c>
      <c r="I1945" s="5">
        <v>676</v>
      </c>
    </row>
    <row r="1946" spans="1:9" ht="20.100000000000001" customHeight="1" x14ac:dyDescent="0.25">
      <c r="A1946" s="172"/>
      <c r="B1946" s="169"/>
      <c r="C1946" s="169"/>
      <c r="D1946" s="203" t="s">
        <v>469</v>
      </c>
      <c r="E1946" s="204"/>
      <c r="F1946" s="112" t="s">
        <v>108</v>
      </c>
      <c r="G1946" s="3" t="s">
        <v>49</v>
      </c>
      <c r="H1946" s="3" t="s">
        <v>415</v>
      </c>
      <c r="I1946" s="5">
        <v>10736</v>
      </c>
    </row>
    <row r="1947" spans="1:9" ht="20.100000000000001" customHeight="1" x14ac:dyDescent="0.25">
      <c r="A1947" s="172"/>
      <c r="B1947" s="169"/>
      <c r="C1947" s="169"/>
      <c r="D1947" s="205"/>
      <c r="E1947" s="206"/>
      <c r="F1947" s="113" t="s">
        <v>26</v>
      </c>
      <c r="G1947" s="3" t="s">
        <v>49</v>
      </c>
      <c r="H1947" s="3" t="s">
        <v>415</v>
      </c>
      <c r="I1947" s="5">
        <v>2928</v>
      </c>
    </row>
    <row r="1948" spans="1:9" ht="20.100000000000001" customHeight="1" x14ac:dyDescent="0.25">
      <c r="A1948" s="172"/>
      <c r="B1948" s="169"/>
      <c r="C1948" s="169"/>
      <c r="D1948" s="207"/>
      <c r="E1948" s="208"/>
      <c r="F1948" s="123" t="s">
        <v>466</v>
      </c>
      <c r="G1948" s="3" t="s">
        <v>49</v>
      </c>
      <c r="H1948" s="3" t="s">
        <v>415</v>
      </c>
      <c r="I1948" s="5">
        <v>151</v>
      </c>
    </row>
    <row r="1949" spans="1:9" ht="20.100000000000001" customHeight="1" x14ac:dyDescent="0.25">
      <c r="A1949" s="172"/>
      <c r="B1949" s="169"/>
      <c r="C1949" s="169"/>
      <c r="D1949" s="203" t="s">
        <v>467</v>
      </c>
      <c r="E1949" s="218"/>
      <c r="F1949" s="112" t="s">
        <v>108</v>
      </c>
      <c r="G1949" s="3" t="s">
        <v>49</v>
      </c>
      <c r="H1949" s="3" t="s">
        <v>415</v>
      </c>
      <c r="I1949" s="5">
        <v>5672</v>
      </c>
    </row>
    <row r="1950" spans="1:9" ht="20.100000000000001" customHeight="1" x14ac:dyDescent="0.25">
      <c r="A1950" s="172"/>
      <c r="B1950" s="169"/>
      <c r="C1950" s="169"/>
      <c r="D1950" s="219"/>
      <c r="E1950" s="220"/>
      <c r="F1950" s="112" t="s">
        <v>119</v>
      </c>
      <c r="G1950" s="3" t="s">
        <v>49</v>
      </c>
      <c r="H1950" s="3" t="s">
        <v>415</v>
      </c>
      <c r="I1950" s="5">
        <v>761</v>
      </c>
    </row>
    <row r="1951" spans="1:9" ht="20.100000000000001" customHeight="1" x14ac:dyDescent="0.25">
      <c r="A1951" s="172"/>
      <c r="B1951" s="169"/>
      <c r="C1951" s="169"/>
      <c r="D1951" s="184" t="s">
        <v>112</v>
      </c>
      <c r="E1951" s="218"/>
      <c r="F1951" s="112" t="s">
        <v>108</v>
      </c>
      <c r="G1951" s="3" t="s">
        <v>49</v>
      </c>
      <c r="H1951" s="3" t="s">
        <v>415</v>
      </c>
      <c r="I1951" s="5">
        <v>85</v>
      </c>
    </row>
    <row r="1952" spans="1:9" ht="20.100000000000001" customHeight="1" x14ac:dyDescent="0.25">
      <c r="A1952" s="172"/>
      <c r="B1952" s="169"/>
      <c r="C1952" s="169"/>
      <c r="D1952" s="219"/>
      <c r="E1952" s="220"/>
      <c r="F1952" s="112" t="s">
        <v>119</v>
      </c>
      <c r="G1952" s="3" t="s">
        <v>49</v>
      </c>
      <c r="H1952" s="3" t="s">
        <v>415</v>
      </c>
      <c r="I1952" s="5">
        <v>17</v>
      </c>
    </row>
    <row r="1953" spans="1:9" ht="20.100000000000001" customHeight="1" x14ac:dyDescent="0.25">
      <c r="A1953" s="172"/>
      <c r="B1953" s="169"/>
      <c r="C1953" s="169"/>
      <c r="D1953" s="203" t="s">
        <v>468</v>
      </c>
      <c r="E1953" s="218"/>
      <c r="F1953" s="112" t="s">
        <v>108</v>
      </c>
      <c r="G1953" s="3" t="s">
        <v>49</v>
      </c>
      <c r="H1953" s="3" t="s">
        <v>415</v>
      </c>
      <c r="I1953" s="5">
        <v>6401</v>
      </c>
    </row>
    <row r="1954" spans="1:9" ht="20.100000000000001" customHeight="1" x14ac:dyDescent="0.25">
      <c r="A1954" s="172"/>
      <c r="B1954" s="169"/>
      <c r="C1954" s="169"/>
      <c r="D1954" s="219"/>
      <c r="E1954" s="220"/>
      <c r="F1954" s="112" t="s">
        <v>119</v>
      </c>
      <c r="G1954" s="3" t="s">
        <v>49</v>
      </c>
      <c r="H1954" s="3" t="s">
        <v>415</v>
      </c>
      <c r="I1954" s="5">
        <v>558</v>
      </c>
    </row>
    <row r="1955" spans="1:9" ht="20.100000000000001" customHeight="1" x14ac:dyDescent="0.25">
      <c r="A1955" s="172"/>
      <c r="B1955" s="169"/>
      <c r="C1955" s="170"/>
      <c r="D1955" s="163" t="s">
        <v>107</v>
      </c>
      <c r="E1955" s="189"/>
      <c r="F1955" s="190"/>
      <c r="G1955" s="3" t="s">
        <v>49</v>
      </c>
      <c r="H1955" s="3" t="s">
        <v>415</v>
      </c>
      <c r="I1955" s="5">
        <v>64</v>
      </c>
    </row>
    <row r="1956" spans="1:9" ht="20.100000000000001" customHeight="1" x14ac:dyDescent="0.25">
      <c r="A1956" s="172"/>
      <c r="B1956" s="170"/>
      <c r="C1956" s="188" t="s">
        <v>118</v>
      </c>
      <c r="D1956" s="189"/>
      <c r="E1956" s="189"/>
      <c r="F1956" s="190"/>
      <c r="G1956" s="3" t="s">
        <v>49</v>
      </c>
      <c r="H1956" s="3" t="s">
        <v>415</v>
      </c>
      <c r="I1956" s="5">
        <v>1020</v>
      </c>
    </row>
    <row r="1957" spans="1:9" ht="20.100000000000001" customHeight="1" x14ac:dyDescent="0.25">
      <c r="A1957" s="172"/>
      <c r="B1957" s="168" t="s">
        <v>92</v>
      </c>
      <c r="C1957" s="168" t="s">
        <v>110</v>
      </c>
      <c r="D1957" s="163" t="s">
        <v>33</v>
      </c>
      <c r="E1957" s="166"/>
      <c r="F1957" s="167"/>
      <c r="G1957" s="3" t="s">
        <v>49</v>
      </c>
      <c r="H1957" s="3" t="s">
        <v>415</v>
      </c>
      <c r="I1957" s="5">
        <v>64161</v>
      </c>
    </row>
    <row r="1958" spans="1:9" ht="20.100000000000001" customHeight="1" x14ac:dyDescent="0.25">
      <c r="A1958" s="172"/>
      <c r="B1958" s="169"/>
      <c r="C1958" s="169"/>
      <c r="D1958" s="184" t="s">
        <v>116</v>
      </c>
      <c r="E1958" s="218"/>
      <c r="F1958" s="87" t="s">
        <v>108</v>
      </c>
      <c r="G1958" s="3" t="s">
        <v>49</v>
      </c>
      <c r="H1958" s="3" t="s">
        <v>415</v>
      </c>
      <c r="I1958" s="5">
        <v>173</v>
      </c>
    </row>
    <row r="1959" spans="1:9" ht="20.100000000000001" customHeight="1" x14ac:dyDescent="0.25">
      <c r="A1959" s="172"/>
      <c r="B1959" s="169"/>
      <c r="C1959" s="169"/>
      <c r="D1959" s="219"/>
      <c r="E1959" s="220"/>
      <c r="F1959" s="87" t="s">
        <v>119</v>
      </c>
      <c r="G1959" s="3" t="s">
        <v>49</v>
      </c>
      <c r="H1959" s="3" t="s">
        <v>415</v>
      </c>
      <c r="I1959" s="5">
        <v>101</v>
      </c>
    </row>
    <row r="1960" spans="1:9" ht="20.100000000000001" customHeight="1" x14ac:dyDescent="0.25">
      <c r="A1960" s="172"/>
      <c r="B1960" s="169"/>
      <c r="C1960" s="169"/>
      <c r="D1960" s="184" t="s">
        <v>115</v>
      </c>
      <c r="E1960" s="218"/>
      <c r="F1960" s="87" t="s">
        <v>108</v>
      </c>
      <c r="G1960" s="3" t="s">
        <v>49</v>
      </c>
      <c r="H1960" s="3" t="s">
        <v>415</v>
      </c>
      <c r="I1960" s="5">
        <v>2357</v>
      </c>
    </row>
    <row r="1961" spans="1:9" ht="20.100000000000001" customHeight="1" x14ac:dyDescent="0.25">
      <c r="A1961" s="172"/>
      <c r="B1961" s="169"/>
      <c r="C1961" s="169"/>
      <c r="D1961" s="219"/>
      <c r="E1961" s="220"/>
      <c r="F1961" s="87" t="s">
        <v>119</v>
      </c>
      <c r="G1961" s="3" t="s">
        <v>49</v>
      </c>
      <c r="H1961" s="3" t="s">
        <v>415</v>
      </c>
      <c r="I1961" s="5">
        <v>783</v>
      </c>
    </row>
    <row r="1962" spans="1:9" ht="20.100000000000001" customHeight="1" x14ac:dyDescent="0.25">
      <c r="A1962" s="173"/>
      <c r="B1962" s="169"/>
      <c r="C1962" s="169"/>
      <c r="D1962" s="184" t="s">
        <v>113</v>
      </c>
      <c r="E1962" s="171"/>
      <c r="F1962" s="87" t="s">
        <v>108</v>
      </c>
      <c r="G1962" s="3" t="s">
        <v>49</v>
      </c>
      <c r="H1962" s="3" t="s">
        <v>415</v>
      </c>
      <c r="I1962" s="5">
        <v>11907</v>
      </c>
    </row>
    <row r="1963" spans="1:9" ht="20.100000000000001" customHeight="1" x14ac:dyDescent="0.25">
      <c r="A1963" s="171" t="s">
        <v>16</v>
      </c>
      <c r="B1963" s="169"/>
      <c r="C1963" s="169"/>
      <c r="D1963" s="200"/>
      <c r="E1963" s="173"/>
      <c r="F1963" s="87" t="s">
        <v>119</v>
      </c>
      <c r="G1963" s="3" t="s">
        <v>49</v>
      </c>
      <c r="H1963" s="3" t="s">
        <v>415</v>
      </c>
      <c r="I1963" s="5">
        <v>4737</v>
      </c>
    </row>
    <row r="1964" spans="1:9" ht="20.100000000000001" customHeight="1" x14ac:dyDescent="0.25">
      <c r="A1964" s="172"/>
      <c r="B1964" s="169"/>
      <c r="C1964" s="169"/>
      <c r="D1964" s="168" t="s">
        <v>106</v>
      </c>
      <c r="E1964" s="168" t="s">
        <v>111</v>
      </c>
      <c r="F1964" s="112" t="s">
        <v>108</v>
      </c>
      <c r="G1964" s="3" t="s">
        <v>49</v>
      </c>
      <c r="H1964" s="3" t="s">
        <v>415</v>
      </c>
      <c r="I1964" s="5">
        <v>3795</v>
      </c>
    </row>
    <row r="1965" spans="1:9" ht="20.100000000000001" customHeight="1" x14ac:dyDescent="0.25">
      <c r="A1965" s="172"/>
      <c r="B1965" s="169"/>
      <c r="C1965" s="169"/>
      <c r="D1965" s="169"/>
      <c r="E1965" s="217"/>
      <c r="F1965" s="112" t="s">
        <v>119</v>
      </c>
      <c r="G1965" s="3" t="s">
        <v>49</v>
      </c>
      <c r="H1965" s="3" t="s">
        <v>415</v>
      </c>
      <c r="I1965" s="5">
        <v>577</v>
      </c>
    </row>
    <row r="1966" spans="1:9" ht="20.100000000000001" customHeight="1" x14ac:dyDescent="0.25">
      <c r="A1966" s="172"/>
      <c r="B1966" s="169"/>
      <c r="C1966" s="169"/>
      <c r="D1966" s="169"/>
      <c r="E1966" s="223" t="s">
        <v>463</v>
      </c>
      <c r="F1966" s="112" t="s">
        <v>108</v>
      </c>
      <c r="G1966" s="3" t="s">
        <v>49</v>
      </c>
      <c r="H1966" s="3" t="s">
        <v>415</v>
      </c>
      <c r="I1966" s="5">
        <v>2106</v>
      </c>
    </row>
    <row r="1967" spans="1:9" ht="20.100000000000001" customHeight="1" x14ac:dyDescent="0.25">
      <c r="A1967" s="172"/>
      <c r="B1967" s="169"/>
      <c r="C1967" s="169"/>
      <c r="D1967" s="170"/>
      <c r="E1967" s="170"/>
      <c r="F1967" s="112" t="s">
        <v>119</v>
      </c>
      <c r="G1967" s="3" t="s">
        <v>49</v>
      </c>
      <c r="H1967" s="3" t="s">
        <v>415</v>
      </c>
      <c r="I1967" s="5">
        <v>115</v>
      </c>
    </row>
    <row r="1968" spans="1:9" ht="20.100000000000001" customHeight="1" x14ac:dyDescent="0.25">
      <c r="A1968" s="172"/>
      <c r="B1968" s="169"/>
      <c r="C1968" s="169"/>
      <c r="D1968" s="203" t="s">
        <v>464</v>
      </c>
      <c r="E1968" s="204"/>
      <c r="F1968" s="112" t="s">
        <v>108</v>
      </c>
      <c r="G1968" s="3" t="s">
        <v>49</v>
      </c>
      <c r="H1968" s="3" t="s">
        <v>415</v>
      </c>
      <c r="I1968" s="5">
        <v>2361</v>
      </c>
    </row>
    <row r="1969" spans="1:9" ht="20.100000000000001" customHeight="1" x14ac:dyDescent="0.25">
      <c r="A1969" s="172"/>
      <c r="B1969" s="169"/>
      <c r="C1969" s="169"/>
      <c r="D1969" s="205"/>
      <c r="E1969" s="206"/>
      <c r="F1969" s="113" t="s">
        <v>26</v>
      </c>
      <c r="G1969" s="3" t="s">
        <v>49</v>
      </c>
      <c r="H1969" s="3" t="s">
        <v>415</v>
      </c>
      <c r="I1969" s="5">
        <v>1325</v>
      </c>
    </row>
    <row r="1970" spans="1:9" ht="20.100000000000001" customHeight="1" x14ac:dyDescent="0.25">
      <c r="A1970" s="172"/>
      <c r="B1970" s="169"/>
      <c r="C1970" s="169"/>
      <c r="D1970" s="203" t="s">
        <v>469</v>
      </c>
      <c r="E1970" s="204"/>
      <c r="F1970" s="112" t="s">
        <v>108</v>
      </c>
      <c r="G1970" s="3" t="s">
        <v>49</v>
      </c>
      <c r="H1970" s="3" t="s">
        <v>415</v>
      </c>
      <c r="I1970" s="5">
        <v>13300</v>
      </c>
    </row>
    <row r="1971" spans="1:9" ht="20.100000000000001" customHeight="1" x14ac:dyDescent="0.25">
      <c r="A1971" s="172"/>
      <c r="B1971" s="169"/>
      <c r="C1971" s="169"/>
      <c r="D1971" s="205"/>
      <c r="E1971" s="206"/>
      <c r="F1971" s="113" t="s">
        <v>26</v>
      </c>
      <c r="G1971" s="3" t="s">
        <v>49</v>
      </c>
      <c r="H1971" s="3" t="s">
        <v>415</v>
      </c>
      <c r="I1971" s="5">
        <v>3340</v>
      </c>
    </row>
    <row r="1972" spans="1:9" ht="20.100000000000001" customHeight="1" x14ac:dyDescent="0.25">
      <c r="A1972" s="172"/>
      <c r="B1972" s="169"/>
      <c r="C1972" s="169"/>
      <c r="D1972" s="207"/>
      <c r="E1972" s="208"/>
      <c r="F1972" s="123" t="s">
        <v>466</v>
      </c>
      <c r="G1972" s="3" t="s">
        <v>49</v>
      </c>
      <c r="H1972" s="3" t="s">
        <v>415</v>
      </c>
      <c r="I1972" s="5">
        <v>268</v>
      </c>
    </row>
    <row r="1973" spans="1:9" ht="20.100000000000001" customHeight="1" x14ac:dyDescent="0.25">
      <c r="A1973" s="172"/>
      <c r="B1973" s="169"/>
      <c r="C1973" s="169"/>
      <c r="D1973" s="203" t="s">
        <v>467</v>
      </c>
      <c r="E1973" s="218"/>
      <c r="F1973" s="112" t="s">
        <v>108</v>
      </c>
      <c r="G1973" s="3" t="s">
        <v>49</v>
      </c>
      <c r="H1973" s="3" t="s">
        <v>415</v>
      </c>
      <c r="I1973" s="5">
        <v>8502</v>
      </c>
    </row>
    <row r="1974" spans="1:9" ht="20.100000000000001" customHeight="1" x14ac:dyDescent="0.25">
      <c r="A1974" s="172"/>
      <c r="B1974" s="169"/>
      <c r="C1974" s="169"/>
      <c r="D1974" s="219"/>
      <c r="E1974" s="220"/>
      <c r="F1974" s="112" t="s">
        <v>119</v>
      </c>
      <c r="G1974" s="3" t="s">
        <v>49</v>
      </c>
      <c r="H1974" s="3" t="s">
        <v>415</v>
      </c>
      <c r="I1974" s="5">
        <v>695</v>
      </c>
    </row>
    <row r="1975" spans="1:9" ht="20.100000000000001" customHeight="1" x14ac:dyDescent="0.25">
      <c r="A1975" s="172"/>
      <c r="B1975" s="169"/>
      <c r="C1975" s="169"/>
      <c r="D1975" s="184" t="s">
        <v>112</v>
      </c>
      <c r="E1975" s="218"/>
      <c r="F1975" s="112" t="s">
        <v>108</v>
      </c>
      <c r="G1975" s="3" t="s">
        <v>49</v>
      </c>
      <c r="H1975" s="3" t="s">
        <v>415</v>
      </c>
      <c r="I1975" s="5">
        <v>85</v>
      </c>
    </row>
    <row r="1976" spans="1:9" ht="20.100000000000001" customHeight="1" x14ac:dyDescent="0.25">
      <c r="A1976" s="172"/>
      <c r="B1976" s="169"/>
      <c r="C1976" s="169"/>
      <c r="D1976" s="219"/>
      <c r="E1976" s="220"/>
      <c r="F1976" s="112" t="s">
        <v>119</v>
      </c>
      <c r="G1976" s="3" t="s">
        <v>49</v>
      </c>
      <c r="H1976" s="3" t="s">
        <v>415</v>
      </c>
      <c r="I1976" s="5">
        <v>13</v>
      </c>
    </row>
    <row r="1977" spans="1:9" ht="20.100000000000001" customHeight="1" x14ac:dyDescent="0.25">
      <c r="A1977" s="172"/>
      <c r="B1977" s="169"/>
      <c r="C1977" s="169"/>
      <c r="D1977" s="203" t="s">
        <v>468</v>
      </c>
      <c r="E1977" s="218"/>
      <c r="F1977" s="112" t="s">
        <v>108</v>
      </c>
      <c r="G1977" s="3" t="s">
        <v>49</v>
      </c>
      <c r="H1977" s="3" t="s">
        <v>415</v>
      </c>
      <c r="I1977" s="5">
        <v>6418</v>
      </c>
    </row>
    <row r="1978" spans="1:9" ht="20.100000000000001" customHeight="1" x14ac:dyDescent="0.25">
      <c r="A1978" s="172"/>
      <c r="B1978" s="169"/>
      <c r="C1978" s="169"/>
      <c r="D1978" s="219"/>
      <c r="E1978" s="220"/>
      <c r="F1978" s="112" t="s">
        <v>119</v>
      </c>
      <c r="G1978" s="3" t="s">
        <v>49</v>
      </c>
      <c r="H1978" s="3" t="s">
        <v>415</v>
      </c>
      <c r="I1978" s="5">
        <v>939</v>
      </c>
    </row>
    <row r="1979" spans="1:9" ht="20.100000000000001" customHeight="1" x14ac:dyDescent="0.25">
      <c r="A1979" s="172"/>
      <c r="B1979" s="169"/>
      <c r="C1979" s="170"/>
      <c r="D1979" s="163" t="s">
        <v>107</v>
      </c>
      <c r="E1979" s="189"/>
      <c r="F1979" s="190"/>
      <c r="G1979" s="3" t="s">
        <v>49</v>
      </c>
      <c r="H1979" s="3" t="s">
        <v>415</v>
      </c>
      <c r="I1979" s="5">
        <v>264</v>
      </c>
    </row>
    <row r="1980" spans="1:9" ht="20.100000000000001" customHeight="1" x14ac:dyDescent="0.25">
      <c r="A1980" s="172"/>
      <c r="B1980" s="170"/>
      <c r="C1980" s="188" t="s">
        <v>118</v>
      </c>
      <c r="D1980" s="189"/>
      <c r="E1980" s="189"/>
      <c r="F1980" s="190"/>
      <c r="G1980" s="3" t="s">
        <v>49</v>
      </c>
      <c r="H1980" s="3" t="s">
        <v>415</v>
      </c>
      <c r="I1980" s="5">
        <v>1346</v>
      </c>
    </row>
    <row r="1981" spans="1:9" ht="20.100000000000001" customHeight="1" x14ac:dyDescent="0.25">
      <c r="A1981" s="172"/>
      <c r="B1981" s="168" t="s">
        <v>121</v>
      </c>
      <c r="C1981" s="174" t="s">
        <v>105</v>
      </c>
      <c r="D1981" s="163" t="s">
        <v>33</v>
      </c>
      <c r="E1981" s="166"/>
      <c r="F1981" s="167"/>
      <c r="G1981" s="3" t="s">
        <v>49</v>
      </c>
      <c r="H1981" s="3" t="s">
        <v>415</v>
      </c>
      <c r="I1981" s="5">
        <v>55574</v>
      </c>
    </row>
    <row r="1982" spans="1:9" ht="20.100000000000001" customHeight="1" x14ac:dyDescent="0.25">
      <c r="A1982" s="172"/>
      <c r="B1982" s="169"/>
      <c r="C1982" s="175"/>
      <c r="D1982" s="184" t="s">
        <v>116</v>
      </c>
      <c r="E1982" s="218"/>
      <c r="F1982" s="87" t="s">
        <v>108</v>
      </c>
      <c r="G1982" s="3" t="s">
        <v>49</v>
      </c>
      <c r="H1982" s="3" t="s">
        <v>415</v>
      </c>
      <c r="I1982" s="5">
        <v>170</v>
      </c>
    </row>
    <row r="1983" spans="1:9" ht="20.100000000000001" customHeight="1" x14ac:dyDescent="0.25">
      <c r="A1983" s="172"/>
      <c r="B1983" s="169"/>
      <c r="C1983" s="175"/>
      <c r="D1983" s="219"/>
      <c r="E1983" s="220"/>
      <c r="F1983" s="87" t="s">
        <v>119</v>
      </c>
      <c r="G1983" s="3" t="s">
        <v>49</v>
      </c>
      <c r="H1983" s="3" t="s">
        <v>415</v>
      </c>
      <c r="I1983" s="5">
        <v>81</v>
      </c>
    </row>
    <row r="1984" spans="1:9" ht="20.100000000000001" customHeight="1" x14ac:dyDescent="0.25">
      <c r="A1984" s="172"/>
      <c r="B1984" s="169"/>
      <c r="C1984" s="175"/>
      <c r="D1984" s="184" t="s">
        <v>115</v>
      </c>
      <c r="E1984" s="218"/>
      <c r="F1984" s="87" t="s">
        <v>108</v>
      </c>
      <c r="G1984" s="3" t="s">
        <v>49</v>
      </c>
      <c r="H1984" s="3" t="s">
        <v>415</v>
      </c>
      <c r="I1984" s="5">
        <v>1748</v>
      </c>
    </row>
    <row r="1985" spans="1:9" ht="20.100000000000001" customHeight="1" x14ac:dyDescent="0.25">
      <c r="A1985" s="172"/>
      <c r="B1985" s="169"/>
      <c r="C1985" s="175"/>
      <c r="D1985" s="219"/>
      <c r="E1985" s="220"/>
      <c r="F1985" s="87" t="s">
        <v>119</v>
      </c>
      <c r="G1985" s="3" t="s">
        <v>49</v>
      </c>
      <c r="H1985" s="3" t="s">
        <v>415</v>
      </c>
      <c r="I1985" s="5">
        <v>665</v>
      </c>
    </row>
    <row r="1986" spans="1:9" ht="20.100000000000001" customHeight="1" x14ac:dyDescent="0.25">
      <c r="A1986" s="172"/>
      <c r="B1986" s="169"/>
      <c r="C1986" s="175"/>
      <c r="D1986" s="184" t="s">
        <v>113</v>
      </c>
      <c r="E1986" s="218"/>
      <c r="F1986" s="87" t="s">
        <v>108</v>
      </c>
      <c r="G1986" s="3" t="s">
        <v>49</v>
      </c>
      <c r="H1986" s="3" t="s">
        <v>415</v>
      </c>
      <c r="I1986" s="5">
        <v>9509</v>
      </c>
    </row>
    <row r="1987" spans="1:9" ht="20.100000000000001" customHeight="1" x14ac:dyDescent="0.25">
      <c r="A1987" s="172"/>
      <c r="B1987" s="169"/>
      <c r="C1987" s="175"/>
      <c r="D1987" s="219"/>
      <c r="E1987" s="220"/>
      <c r="F1987" s="87" t="s">
        <v>119</v>
      </c>
      <c r="G1987" s="3" t="s">
        <v>49</v>
      </c>
      <c r="H1987" s="3" t="s">
        <v>415</v>
      </c>
      <c r="I1987" s="5">
        <v>3849</v>
      </c>
    </row>
    <row r="1988" spans="1:9" ht="20.100000000000001" customHeight="1" x14ac:dyDescent="0.25">
      <c r="A1988" s="172"/>
      <c r="B1988" s="169"/>
      <c r="C1988" s="175"/>
      <c r="D1988" s="168" t="s">
        <v>106</v>
      </c>
      <c r="E1988" s="168" t="s">
        <v>111</v>
      </c>
      <c r="F1988" s="112" t="s">
        <v>108</v>
      </c>
      <c r="G1988" s="3" t="s">
        <v>49</v>
      </c>
      <c r="H1988" s="3" t="s">
        <v>415</v>
      </c>
      <c r="I1988" s="5">
        <v>2777</v>
      </c>
    </row>
    <row r="1989" spans="1:9" ht="20.100000000000001" customHeight="1" x14ac:dyDescent="0.25">
      <c r="A1989" s="172"/>
      <c r="B1989" s="169"/>
      <c r="C1989" s="175"/>
      <c r="D1989" s="169"/>
      <c r="E1989" s="217"/>
      <c r="F1989" s="112" t="s">
        <v>119</v>
      </c>
      <c r="G1989" s="3" t="s">
        <v>49</v>
      </c>
      <c r="H1989" s="3" t="s">
        <v>415</v>
      </c>
      <c r="I1989" s="5">
        <v>529</v>
      </c>
    </row>
    <row r="1990" spans="1:9" ht="20.100000000000001" customHeight="1" x14ac:dyDescent="0.25">
      <c r="A1990" s="172"/>
      <c r="B1990" s="169"/>
      <c r="C1990" s="175"/>
      <c r="D1990" s="169"/>
      <c r="E1990" s="223" t="s">
        <v>463</v>
      </c>
      <c r="F1990" s="112" t="s">
        <v>108</v>
      </c>
      <c r="G1990" s="3" t="s">
        <v>49</v>
      </c>
      <c r="H1990" s="3" t="s">
        <v>415</v>
      </c>
      <c r="I1990" s="5">
        <v>2085</v>
      </c>
    </row>
    <row r="1991" spans="1:9" ht="20.100000000000001" customHeight="1" x14ac:dyDescent="0.25">
      <c r="A1991" s="172"/>
      <c r="B1991" s="169"/>
      <c r="C1991" s="175"/>
      <c r="D1991" s="170"/>
      <c r="E1991" s="170"/>
      <c r="F1991" s="112" t="s">
        <v>119</v>
      </c>
      <c r="G1991" s="3" t="s">
        <v>49</v>
      </c>
      <c r="H1991" s="3" t="s">
        <v>415</v>
      </c>
      <c r="I1991" s="5">
        <v>146</v>
      </c>
    </row>
    <row r="1992" spans="1:9" ht="20.100000000000001" customHeight="1" x14ac:dyDescent="0.25">
      <c r="A1992" s="172"/>
      <c r="B1992" s="169"/>
      <c r="C1992" s="175"/>
      <c r="D1992" s="203" t="s">
        <v>464</v>
      </c>
      <c r="E1992" s="204"/>
      <c r="F1992" s="112" t="s">
        <v>108</v>
      </c>
      <c r="G1992" s="3" t="s">
        <v>49</v>
      </c>
      <c r="H1992" s="3" t="s">
        <v>415</v>
      </c>
      <c r="I1992" s="5">
        <v>2813</v>
      </c>
    </row>
    <row r="1993" spans="1:9" ht="20.100000000000001" customHeight="1" x14ac:dyDescent="0.25">
      <c r="A1993" s="172"/>
      <c r="B1993" s="169"/>
      <c r="C1993" s="175"/>
      <c r="D1993" s="205"/>
      <c r="E1993" s="206"/>
      <c r="F1993" s="113" t="s">
        <v>26</v>
      </c>
      <c r="G1993" s="3" t="s">
        <v>49</v>
      </c>
      <c r="H1993" s="3" t="s">
        <v>415</v>
      </c>
      <c r="I1993" s="5">
        <v>1011</v>
      </c>
    </row>
    <row r="1994" spans="1:9" ht="20.100000000000001" customHeight="1" x14ac:dyDescent="0.25">
      <c r="A1994" s="172"/>
      <c r="B1994" s="169"/>
      <c r="C1994" s="175"/>
      <c r="D1994" s="203" t="s">
        <v>469</v>
      </c>
      <c r="E1994" s="204"/>
      <c r="F1994" s="112" t="s">
        <v>108</v>
      </c>
      <c r="G1994" s="3" t="s">
        <v>49</v>
      </c>
      <c r="H1994" s="3" t="s">
        <v>415</v>
      </c>
      <c r="I1994" s="5">
        <v>12042</v>
      </c>
    </row>
    <row r="1995" spans="1:9" ht="20.100000000000001" customHeight="1" x14ac:dyDescent="0.25">
      <c r="A1995" s="172"/>
      <c r="B1995" s="169"/>
      <c r="C1995" s="175"/>
      <c r="D1995" s="205"/>
      <c r="E1995" s="206"/>
      <c r="F1995" s="113" t="s">
        <v>26</v>
      </c>
      <c r="G1995" s="3" t="s">
        <v>49</v>
      </c>
      <c r="H1995" s="3" t="s">
        <v>415</v>
      </c>
      <c r="I1995" s="5">
        <v>3256</v>
      </c>
    </row>
    <row r="1996" spans="1:9" ht="20.100000000000001" customHeight="1" x14ac:dyDescent="0.25">
      <c r="A1996" s="172"/>
      <c r="B1996" s="169"/>
      <c r="C1996" s="175"/>
      <c r="D1996" s="207"/>
      <c r="E1996" s="208"/>
      <c r="F1996" s="123" t="s">
        <v>466</v>
      </c>
      <c r="G1996" s="3" t="s">
        <v>49</v>
      </c>
      <c r="H1996" s="3" t="s">
        <v>415</v>
      </c>
      <c r="I1996" s="5">
        <v>159</v>
      </c>
    </row>
    <row r="1997" spans="1:9" ht="20.100000000000001" customHeight="1" x14ac:dyDescent="0.25">
      <c r="A1997" s="173"/>
      <c r="B1997" s="169"/>
      <c r="C1997" s="175"/>
      <c r="D1997" s="203" t="s">
        <v>467</v>
      </c>
      <c r="E1997" s="204"/>
      <c r="F1997" s="87" t="s">
        <v>108</v>
      </c>
      <c r="G1997" s="3" t="s">
        <v>49</v>
      </c>
      <c r="H1997" s="3" t="s">
        <v>415</v>
      </c>
      <c r="I1997" s="5">
        <v>6582</v>
      </c>
    </row>
    <row r="1998" spans="1:9" ht="20.100000000000001" customHeight="1" x14ac:dyDescent="0.25">
      <c r="A1998" s="171" t="s">
        <v>16</v>
      </c>
      <c r="B1998" s="169"/>
      <c r="C1998" s="175"/>
      <c r="D1998" s="207"/>
      <c r="E1998" s="208"/>
      <c r="F1998" s="87" t="s">
        <v>119</v>
      </c>
      <c r="G1998" s="3" t="s">
        <v>49</v>
      </c>
      <c r="H1998" s="3" t="s">
        <v>415</v>
      </c>
      <c r="I1998" s="5">
        <v>729</v>
      </c>
    </row>
    <row r="1999" spans="1:9" ht="20.100000000000001" customHeight="1" x14ac:dyDescent="0.25">
      <c r="A1999" s="172"/>
      <c r="B1999" s="169"/>
      <c r="C1999" s="175"/>
      <c r="D1999" s="280" t="s">
        <v>112</v>
      </c>
      <c r="E1999" s="355"/>
      <c r="F1999" s="87" t="s">
        <v>108</v>
      </c>
      <c r="G1999" s="3" t="s">
        <v>49</v>
      </c>
      <c r="H1999" s="3" t="s">
        <v>415</v>
      </c>
      <c r="I1999" s="5">
        <v>51</v>
      </c>
    </row>
    <row r="2000" spans="1:9" ht="20.100000000000001" customHeight="1" x14ac:dyDescent="0.25">
      <c r="A2000" s="172"/>
      <c r="B2000" s="169"/>
      <c r="C2000" s="175"/>
      <c r="D2000" s="179"/>
      <c r="E2000" s="355"/>
      <c r="F2000" s="87" t="s">
        <v>119</v>
      </c>
      <c r="G2000" s="3" t="s">
        <v>49</v>
      </c>
      <c r="H2000" s="3" t="s">
        <v>415</v>
      </c>
      <c r="I2000" s="5">
        <v>16</v>
      </c>
    </row>
    <row r="2001" spans="1:9" ht="20.100000000000001" customHeight="1" x14ac:dyDescent="0.25">
      <c r="A2001" s="172"/>
      <c r="B2001" s="169"/>
      <c r="C2001" s="175"/>
      <c r="D2001" s="203" t="s">
        <v>468</v>
      </c>
      <c r="E2001" s="218"/>
      <c r="F2001" s="87" t="s">
        <v>108</v>
      </c>
      <c r="G2001" s="3" t="s">
        <v>49</v>
      </c>
      <c r="H2001" s="3" t="s">
        <v>415</v>
      </c>
      <c r="I2001" s="5">
        <v>6315</v>
      </c>
    </row>
    <row r="2002" spans="1:9" ht="20.100000000000001" customHeight="1" x14ac:dyDescent="0.25">
      <c r="A2002" s="172"/>
      <c r="B2002" s="169"/>
      <c r="C2002" s="175"/>
      <c r="D2002" s="219"/>
      <c r="E2002" s="220"/>
      <c r="F2002" s="87" t="s">
        <v>119</v>
      </c>
      <c r="G2002" s="3" t="s">
        <v>49</v>
      </c>
      <c r="H2002" s="3" t="s">
        <v>415</v>
      </c>
      <c r="I2002" s="5">
        <v>855</v>
      </c>
    </row>
    <row r="2003" spans="1:9" ht="20.100000000000001" customHeight="1" x14ac:dyDescent="0.25">
      <c r="A2003" s="172"/>
      <c r="B2003" s="169"/>
      <c r="C2003" s="176"/>
      <c r="D2003" s="163" t="s">
        <v>107</v>
      </c>
      <c r="E2003" s="189"/>
      <c r="F2003" s="190"/>
      <c r="G2003" s="3" t="s">
        <v>49</v>
      </c>
      <c r="H2003" s="3" t="s">
        <v>415</v>
      </c>
      <c r="I2003" s="5">
        <v>186</v>
      </c>
    </row>
    <row r="2004" spans="1:9" ht="20.100000000000001" customHeight="1" x14ac:dyDescent="0.25">
      <c r="A2004" s="172"/>
      <c r="B2004" s="170"/>
      <c r="C2004" s="188" t="s">
        <v>118</v>
      </c>
      <c r="D2004" s="189"/>
      <c r="E2004" s="189"/>
      <c r="F2004" s="190"/>
      <c r="G2004" s="3" t="s">
        <v>49</v>
      </c>
      <c r="H2004" s="3" t="s">
        <v>415</v>
      </c>
      <c r="I2004" s="5">
        <v>1121</v>
      </c>
    </row>
    <row r="2005" spans="1:9" ht="20.100000000000001" customHeight="1" x14ac:dyDescent="0.25">
      <c r="A2005" s="172"/>
      <c r="B2005" s="168" t="s">
        <v>93</v>
      </c>
      <c r="C2005" s="168" t="s">
        <v>110</v>
      </c>
      <c r="D2005" s="163" t="s">
        <v>33</v>
      </c>
      <c r="E2005" s="166"/>
      <c r="F2005" s="167"/>
      <c r="G2005" s="3" t="s">
        <v>49</v>
      </c>
      <c r="H2005" s="3" t="s">
        <v>415</v>
      </c>
      <c r="I2005" s="5">
        <v>158277</v>
      </c>
    </row>
    <row r="2006" spans="1:9" ht="20.100000000000001" customHeight="1" x14ac:dyDescent="0.25">
      <c r="A2006" s="172"/>
      <c r="B2006" s="169"/>
      <c r="C2006" s="169"/>
      <c r="D2006" s="184" t="s">
        <v>116</v>
      </c>
      <c r="E2006" s="218"/>
      <c r="F2006" s="87" t="s">
        <v>108</v>
      </c>
      <c r="G2006" s="3" t="s">
        <v>49</v>
      </c>
      <c r="H2006" s="3" t="s">
        <v>415</v>
      </c>
      <c r="I2006" s="5">
        <v>339</v>
      </c>
    </row>
    <row r="2007" spans="1:9" ht="20.100000000000001" customHeight="1" x14ac:dyDescent="0.25">
      <c r="A2007" s="172"/>
      <c r="B2007" s="169"/>
      <c r="C2007" s="169"/>
      <c r="D2007" s="219"/>
      <c r="E2007" s="220"/>
      <c r="F2007" s="87" t="s">
        <v>119</v>
      </c>
      <c r="G2007" s="3" t="s">
        <v>49</v>
      </c>
      <c r="H2007" s="3" t="s">
        <v>415</v>
      </c>
      <c r="I2007" s="5">
        <v>256</v>
      </c>
    </row>
    <row r="2008" spans="1:9" ht="20.100000000000001" customHeight="1" x14ac:dyDescent="0.25">
      <c r="A2008" s="172"/>
      <c r="B2008" s="169"/>
      <c r="C2008" s="169"/>
      <c r="D2008" s="184" t="s">
        <v>115</v>
      </c>
      <c r="E2008" s="218"/>
      <c r="F2008" s="87" t="s">
        <v>108</v>
      </c>
      <c r="G2008" s="3" t="s">
        <v>49</v>
      </c>
      <c r="H2008" s="3" t="s">
        <v>415</v>
      </c>
      <c r="I2008" s="5">
        <v>4994</v>
      </c>
    </row>
    <row r="2009" spans="1:9" ht="20.100000000000001" customHeight="1" x14ac:dyDescent="0.25">
      <c r="A2009" s="172"/>
      <c r="B2009" s="169"/>
      <c r="C2009" s="169"/>
      <c r="D2009" s="219"/>
      <c r="E2009" s="220"/>
      <c r="F2009" s="87" t="s">
        <v>119</v>
      </c>
      <c r="G2009" s="3" t="s">
        <v>49</v>
      </c>
      <c r="H2009" s="3" t="s">
        <v>415</v>
      </c>
      <c r="I2009" s="5">
        <v>1840</v>
      </c>
    </row>
    <row r="2010" spans="1:9" ht="20.100000000000001" customHeight="1" x14ac:dyDescent="0.25">
      <c r="A2010" s="172"/>
      <c r="B2010" s="169"/>
      <c r="C2010" s="169"/>
      <c r="D2010" s="280" t="s">
        <v>113</v>
      </c>
      <c r="E2010" s="355"/>
      <c r="F2010" s="87" t="s">
        <v>108</v>
      </c>
      <c r="G2010" s="3" t="s">
        <v>49</v>
      </c>
      <c r="H2010" s="3" t="s">
        <v>415</v>
      </c>
      <c r="I2010" s="5">
        <v>27492</v>
      </c>
    </row>
    <row r="2011" spans="1:9" ht="20.100000000000001" customHeight="1" x14ac:dyDescent="0.25">
      <c r="A2011" s="172"/>
      <c r="B2011" s="169"/>
      <c r="C2011" s="169"/>
      <c r="D2011" s="179"/>
      <c r="E2011" s="355"/>
      <c r="F2011" s="87" t="s">
        <v>119</v>
      </c>
      <c r="G2011" s="3" t="s">
        <v>49</v>
      </c>
      <c r="H2011" s="3" t="s">
        <v>415</v>
      </c>
      <c r="I2011" s="5">
        <v>11065</v>
      </c>
    </row>
    <row r="2012" spans="1:9" ht="20.100000000000001" customHeight="1" x14ac:dyDescent="0.25">
      <c r="A2012" s="172"/>
      <c r="B2012" s="169"/>
      <c r="C2012" s="169"/>
      <c r="D2012" s="168" t="s">
        <v>106</v>
      </c>
      <c r="E2012" s="168" t="s">
        <v>111</v>
      </c>
      <c r="F2012" s="112" t="s">
        <v>108</v>
      </c>
      <c r="G2012" s="3" t="s">
        <v>49</v>
      </c>
      <c r="H2012" s="3" t="s">
        <v>415</v>
      </c>
      <c r="I2012" s="5">
        <v>10063</v>
      </c>
    </row>
    <row r="2013" spans="1:9" ht="20.100000000000001" customHeight="1" x14ac:dyDescent="0.25">
      <c r="A2013" s="172"/>
      <c r="B2013" s="169"/>
      <c r="C2013" s="169"/>
      <c r="D2013" s="169"/>
      <c r="E2013" s="217"/>
      <c r="F2013" s="112" t="s">
        <v>119</v>
      </c>
      <c r="G2013" s="3" t="s">
        <v>49</v>
      </c>
      <c r="H2013" s="3" t="s">
        <v>415</v>
      </c>
      <c r="I2013" s="5">
        <v>1949</v>
      </c>
    </row>
    <row r="2014" spans="1:9" ht="20.100000000000001" customHeight="1" x14ac:dyDescent="0.25">
      <c r="A2014" s="172"/>
      <c r="B2014" s="169"/>
      <c r="C2014" s="169"/>
      <c r="D2014" s="169"/>
      <c r="E2014" s="223" t="s">
        <v>463</v>
      </c>
      <c r="F2014" s="112" t="s">
        <v>108</v>
      </c>
      <c r="G2014" s="3" t="s">
        <v>49</v>
      </c>
      <c r="H2014" s="3" t="s">
        <v>415</v>
      </c>
      <c r="I2014" s="5">
        <v>5442</v>
      </c>
    </row>
    <row r="2015" spans="1:9" ht="20.100000000000001" customHeight="1" x14ac:dyDescent="0.25">
      <c r="A2015" s="172"/>
      <c r="B2015" s="169"/>
      <c r="C2015" s="169"/>
      <c r="D2015" s="170"/>
      <c r="E2015" s="170"/>
      <c r="F2015" s="112" t="s">
        <v>119</v>
      </c>
      <c r="G2015" s="3" t="s">
        <v>49</v>
      </c>
      <c r="H2015" s="3" t="s">
        <v>415</v>
      </c>
      <c r="I2015" s="5">
        <v>374</v>
      </c>
    </row>
    <row r="2016" spans="1:9" ht="20.100000000000001" customHeight="1" x14ac:dyDescent="0.25">
      <c r="A2016" s="172"/>
      <c r="B2016" s="169"/>
      <c r="C2016" s="169"/>
      <c r="D2016" s="203" t="s">
        <v>464</v>
      </c>
      <c r="E2016" s="204"/>
      <c r="F2016" s="112" t="s">
        <v>108</v>
      </c>
      <c r="G2016" s="3" t="s">
        <v>49</v>
      </c>
      <c r="H2016" s="3" t="s">
        <v>415</v>
      </c>
      <c r="I2016" s="5">
        <v>8829</v>
      </c>
    </row>
    <row r="2017" spans="1:9" ht="20.100000000000001" customHeight="1" x14ac:dyDescent="0.25">
      <c r="A2017" s="172"/>
      <c r="B2017" s="169"/>
      <c r="C2017" s="169"/>
      <c r="D2017" s="205"/>
      <c r="E2017" s="206"/>
      <c r="F2017" s="113" t="s">
        <v>26</v>
      </c>
      <c r="G2017" s="3" t="s">
        <v>49</v>
      </c>
      <c r="H2017" s="3" t="s">
        <v>415</v>
      </c>
      <c r="I2017" s="5">
        <v>3519</v>
      </c>
    </row>
    <row r="2018" spans="1:9" ht="20.100000000000001" customHeight="1" x14ac:dyDescent="0.25">
      <c r="A2018" s="172"/>
      <c r="B2018" s="169"/>
      <c r="C2018" s="169"/>
      <c r="D2018" s="203" t="s">
        <v>469</v>
      </c>
      <c r="E2018" s="204"/>
      <c r="F2018" s="112" t="s">
        <v>108</v>
      </c>
      <c r="G2018" s="3" t="s">
        <v>49</v>
      </c>
      <c r="H2018" s="3" t="s">
        <v>415</v>
      </c>
      <c r="I2018" s="5">
        <v>33613</v>
      </c>
    </row>
    <row r="2019" spans="1:9" ht="20.100000000000001" customHeight="1" x14ac:dyDescent="0.25">
      <c r="A2019" s="172"/>
      <c r="B2019" s="169"/>
      <c r="C2019" s="169"/>
      <c r="D2019" s="205"/>
      <c r="E2019" s="206"/>
      <c r="F2019" s="113" t="s">
        <v>26</v>
      </c>
      <c r="G2019" s="3" t="s">
        <v>49</v>
      </c>
      <c r="H2019" s="3" t="s">
        <v>415</v>
      </c>
      <c r="I2019" s="5">
        <v>8979</v>
      </c>
    </row>
    <row r="2020" spans="1:9" ht="20.100000000000001" customHeight="1" x14ac:dyDescent="0.25">
      <c r="A2020" s="172"/>
      <c r="B2020" s="169"/>
      <c r="C2020" s="169"/>
      <c r="D2020" s="207"/>
      <c r="E2020" s="208"/>
      <c r="F2020" s="123" t="s">
        <v>466</v>
      </c>
      <c r="G2020" s="3" t="s">
        <v>49</v>
      </c>
      <c r="H2020" s="3" t="s">
        <v>415</v>
      </c>
      <c r="I2020" s="5">
        <v>491</v>
      </c>
    </row>
    <row r="2021" spans="1:9" ht="20.100000000000001" customHeight="1" x14ac:dyDescent="0.25">
      <c r="A2021" s="172"/>
      <c r="B2021" s="169"/>
      <c r="C2021" s="169"/>
      <c r="D2021" s="203" t="s">
        <v>467</v>
      </c>
      <c r="E2021" s="218"/>
      <c r="F2021" s="112" t="s">
        <v>108</v>
      </c>
      <c r="G2021" s="3" t="s">
        <v>49</v>
      </c>
      <c r="H2021" s="3" t="s">
        <v>415</v>
      </c>
      <c r="I2021" s="5">
        <v>19183</v>
      </c>
    </row>
    <row r="2022" spans="1:9" ht="20.100000000000001" customHeight="1" x14ac:dyDescent="0.25">
      <c r="A2022" s="172"/>
      <c r="B2022" s="169"/>
      <c r="C2022" s="169"/>
      <c r="D2022" s="219"/>
      <c r="E2022" s="220"/>
      <c r="F2022" s="112" t="s">
        <v>119</v>
      </c>
      <c r="G2022" s="3" t="s">
        <v>49</v>
      </c>
      <c r="H2022" s="3" t="s">
        <v>415</v>
      </c>
      <c r="I2022" s="5">
        <v>2182</v>
      </c>
    </row>
    <row r="2023" spans="1:9" ht="20.100000000000001" customHeight="1" x14ac:dyDescent="0.25">
      <c r="A2023" s="172"/>
      <c r="B2023" s="169"/>
      <c r="C2023" s="169"/>
      <c r="D2023" s="184" t="s">
        <v>112</v>
      </c>
      <c r="E2023" s="218"/>
      <c r="F2023" s="112" t="s">
        <v>108</v>
      </c>
      <c r="G2023" s="3" t="s">
        <v>49</v>
      </c>
      <c r="H2023" s="3" t="s">
        <v>415</v>
      </c>
      <c r="I2023" s="5">
        <v>260</v>
      </c>
    </row>
    <row r="2024" spans="1:9" ht="20.100000000000001" customHeight="1" x14ac:dyDescent="0.25">
      <c r="A2024" s="172"/>
      <c r="B2024" s="169"/>
      <c r="C2024" s="169"/>
      <c r="D2024" s="219"/>
      <c r="E2024" s="220"/>
      <c r="F2024" s="112" t="s">
        <v>119</v>
      </c>
      <c r="G2024" s="3" t="s">
        <v>49</v>
      </c>
      <c r="H2024" s="3" t="s">
        <v>415</v>
      </c>
      <c r="I2024" s="5">
        <v>69</v>
      </c>
    </row>
    <row r="2025" spans="1:9" ht="20.100000000000001" customHeight="1" x14ac:dyDescent="0.25">
      <c r="A2025" s="172"/>
      <c r="B2025" s="169"/>
      <c r="C2025" s="169"/>
      <c r="D2025" s="203" t="s">
        <v>468</v>
      </c>
      <c r="E2025" s="218"/>
      <c r="F2025" s="112" t="s">
        <v>108</v>
      </c>
      <c r="G2025" s="3" t="s">
        <v>49</v>
      </c>
      <c r="H2025" s="3" t="s">
        <v>415</v>
      </c>
      <c r="I2025" s="5">
        <v>15369</v>
      </c>
    </row>
    <row r="2026" spans="1:9" ht="20.100000000000001" customHeight="1" x14ac:dyDescent="0.25">
      <c r="A2026" s="172"/>
      <c r="B2026" s="169"/>
      <c r="C2026" s="169"/>
      <c r="D2026" s="219"/>
      <c r="E2026" s="220"/>
      <c r="F2026" s="112" t="s">
        <v>119</v>
      </c>
      <c r="G2026" s="3" t="s">
        <v>49</v>
      </c>
      <c r="H2026" s="3" t="s">
        <v>415</v>
      </c>
      <c r="I2026" s="5">
        <v>1675</v>
      </c>
    </row>
    <row r="2027" spans="1:9" ht="20.100000000000001" customHeight="1" x14ac:dyDescent="0.25">
      <c r="A2027" s="172"/>
      <c r="B2027" s="169"/>
      <c r="C2027" s="170"/>
      <c r="D2027" s="163" t="s">
        <v>107</v>
      </c>
      <c r="E2027" s="189"/>
      <c r="F2027" s="190"/>
      <c r="G2027" s="3" t="s">
        <v>49</v>
      </c>
      <c r="H2027" s="3" t="s">
        <v>415</v>
      </c>
      <c r="I2027" s="5">
        <v>294</v>
      </c>
    </row>
    <row r="2028" spans="1:9" ht="20.100000000000001" customHeight="1" x14ac:dyDescent="0.25">
      <c r="A2028" s="172"/>
      <c r="B2028" s="170"/>
      <c r="C2028" s="188" t="s">
        <v>118</v>
      </c>
      <c r="D2028" s="189"/>
      <c r="E2028" s="189"/>
      <c r="F2028" s="190"/>
      <c r="G2028" s="3" t="s">
        <v>49</v>
      </c>
      <c r="H2028" s="3" t="s">
        <v>415</v>
      </c>
      <c r="I2028" s="5">
        <v>1705</v>
      </c>
    </row>
    <row r="2029" spans="1:9" ht="20.100000000000001" customHeight="1" x14ac:dyDescent="0.25">
      <c r="A2029" s="172"/>
      <c r="B2029" s="168" t="s">
        <v>122</v>
      </c>
      <c r="C2029" s="168" t="s">
        <v>110</v>
      </c>
      <c r="D2029" s="163" t="s">
        <v>33</v>
      </c>
      <c r="E2029" s="166"/>
      <c r="F2029" s="167"/>
      <c r="G2029" s="3" t="s">
        <v>49</v>
      </c>
      <c r="H2029" s="3" t="s">
        <v>415</v>
      </c>
      <c r="I2029" s="5">
        <v>175796</v>
      </c>
    </row>
    <row r="2030" spans="1:9" ht="20.100000000000001" customHeight="1" x14ac:dyDescent="0.25">
      <c r="A2030" s="172"/>
      <c r="B2030" s="169"/>
      <c r="C2030" s="169"/>
      <c r="D2030" s="184" t="s">
        <v>116</v>
      </c>
      <c r="E2030" s="218"/>
      <c r="F2030" s="87" t="s">
        <v>108</v>
      </c>
      <c r="G2030" s="3" t="s">
        <v>49</v>
      </c>
      <c r="H2030" s="3" t="s">
        <v>415</v>
      </c>
      <c r="I2030" s="5">
        <v>537</v>
      </c>
    </row>
    <row r="2031" spans="1:9" ht="20.100000000000001" customHeight="1" x14ac:dyDescent="0.25">
      <c r="A2031" s="172"/>
      <c r="B2031" s="169"/>
      <c r="C2031" s="169"/>
      <c r="D2031" s="219"/>
      <c r="E2031" s="220"/>
      <c r="F2031" s="87" t="s">
        <v>119</v>
      </c>
      <c r="G2031" s="3" t="s">
        <v>49</v>
      </c>
      <c r="H2031" s="3" t="s">
        <v>415</v>
      </c>
      <c r="I2031" s="5">
        <v>329</v>
      </c>
    </row>
    <row r="2032" spans="1:9" ht="20.100000000000001" customHeight="1" x14ac:dyDescent="0.25">
      <c r="A2032" s="173"/>
      <c r="B2032" s="169"/>
      <c r="C2032" s="169"/>
      <c r="D2032" s="184" t="s">
        <v>115</v>
      </c>
      <c r="E2032" s="171"/>
      <c r="F2032" s="87" t="s">
        <v>108</v>
      </c>
      <c r="G2032" s="3" t="s">
        <v>49</v>
      </c>
      <c r="H2032" s="3" t="s">
        <v>415</v>
      </c>
      <c r="I2032" s="5">
        <v>6864</v>
      </c>
    </row>
    <row r="2033" spans="1:9" ht="20.100000000000001" customHeight="1" x14ac:dyDescent="0.25">
      <c r="A2033" s="171" t="s">
        <v>16</v>
      </c>
      <c r="B2033" s="169"/>
      <c r="C2033" s="169"/>
      <c r="D2033" s="200"/>
      <c r="E2033" s="173"/>
      <c r="F2033" s="87" t="s">
        <v>119</v>
      </c>
      <c r="G2033" s="3" t="s">
        <v>49</v>
      </c>
      <c r="H2033" s="3" t="s">
        <v>415</v>
      </c>
      <c r="I2033" s="5">
        <v>2362</v>
      </c>
    </row>
    <row r="2034" spans="1:9" ht="20.100000000000001" customHeight="1" x14ac:dyDescent="0.25">
      <c r="A2034" s="172"/>
      <c r="B2034" s="169"/>
      <c r="C2034" s="169"/>
      <c r="D2034" s="280" t="s">
        <v>113</v>
      </c>
      <c r="E2034" s="355"/>
      <c r="F2034" s="87" t="s">
        <v>108</v>
      </c>
      <c r="G2034" s="3" t="s">
        <v>49</v>
      </c>
      <c r="H2034" s="3" t="s">
        <v>415</v>
      </c>
      <c r="I2034" s="5">
        <v>32507</v>
      </c>
    </row>
    <row r="2035" spans="1:9" ht="20.100000000000001" customHeight="1" x14ac:dyDescent="0.25">
      <c r="A2035" s="172"/>
      <c r="B2035" s="169"/>
      <c r="C2035" s="169"/>
      <c r="D2035" s="179"/>
      <c r="E2035" s="355"/>
      <c r="F2035" s="87" t="s">
        <v>119</v>
      </c>
      <c r="G2035" s="3" t="s">
        <v>49</v>
      </c>
      <c r="H2035" s="3" t="s">
        <v>415</v>
      </c>
      <c r="I2035" s="5">
        <v>13449</v>
      </c>
    </row>
    <row r="2036" spans="1:9" ht="20.100000000000001" customHeight="1" x14ac:dyDescent="0.25">
      <c r="A2036" s="172"/>
      <c r="B2036" s="169"/>
      <c r="C2036" s="169"/>
      <c r="D2036" s="168" t="s">
        <v>106</v>
      </c>
      <c r="E2036" s="168" t="s">
        <v>111</v>
      </c>
      <c r="F2036" s="112" t="s">
        <v>108</v>
      </c>
      <c r="G2036" s="3" t="s">
        <v>49</v>
      </c>
      <c r="H2036" s="3" t="s">
        <v>415</v>
      </c>
      <c r="I2036" s="5">
        <v>10962</v>
      </c>
    </row>
    <row r="2037" spans="1:9" ht="20.100000000000001" customHeight="1" x14ac:dyDescent="0.25">
      <c r="A2037" s="172"/>
      <c r="B2037" s="169"/>
      <c r="C2037" s="169"/>
      <c r="D2037" s="169"/>
      <c r="E2037" s="217"/>
      <c r="F2037" s="112" t="s">
        <v>119</v>
      </c>
      <c r="G2037" s="3" t="s">
        <v>49</v>
      </c>
      <c r="H2037" s="3" t="s">
        <v>415</v>
      </c>
      <c r="I2037" s="5">
        <v>2102</v>
      </c>
    </row>
    <row r="2038" spans="1:9" ht="20.100000000000001" customHeight="1" x14ac:dyDescent="0.25">
      <c r="A2038" s="172"/>
      <c r="B2038" s="169"/>
      <c r="C2038" s="169"/>
      <c r="D2038" s="169"/>
      <c r="E2038" s="223" t="s">
        <v>463</v>
      </c>
      <c r="F2038" s="112" t="s">
        <v>108</v>
      </c>
      <c r="G2038" s="3" t="s">
        <v>49</v>
      </c>
      <c r="H2038" s="3" t="s">
        <v>415</v>
      </c>
      <c r="I2038" s="5">
        <v>6936</v>
      </c>
    </row>
    <row r="2039" spans="1:9" ht="20.100000000000001" customHeight="1" x14ac:dyDescent="0.25">
      <c r="A2039" s="172"/>
      <c r="B2039" s="169"/>
      <c r="C2039" s="169"/>
      <c r="D2039" s="170"/>
      <c r="E2039" s="170"/>
      <c r="F2039" s="112" t="s">
        <v>119</v>
      </c>
      <c r="G2039" s="3" t="s">
        <v>49</v>
      </c>
      <c r="H2039" s="3" t="s">
        <v>415</v>
      </c>
      <c r="I2039" s="5">
        <v>464</v>
      </c>
    </row>
    <row r="2040" spans="1:9" ht="20.100000000000001" customHeight="1" x14ac:dyDescent="0.25">
      <c r="A2040" s="172"/>
      <c r="B2040" s="169"/>
      <c r="C2040" s="169"/>
      <c r="D2040" s="203" t="s">
        <v>464</v>
      </c>
      <c r="E2040" s="204"/>
      <c r="F2040" s="112" t="s">
        <v>108</v>
      </c>
      <c r="G2040" s="3" t="s">
        <v>49</v>
      </c>
      <c r="H2040" s="3" t="s">
        <v>415</v>
      </c>
      <c r="I2040" s="5">
        <v>8495</v>
      </c>
    </row>
    <row r="2041" spans="1:9" ht="20.100000000000001" customHeight="1" x14ac:dyDescent="0.25">
      <c r="A2041" s="172"/>
      <c r="B2041" s="169"/>
      <c r="C2041" s="169"/>
      <c r="D2041" s="205"/>
      <c r="E2041" s="206"/>
      <c r="F2041" s="113" t="s">
        <v>26</v>
      </c>
      <c r="G2041" s="3" t="s">
        <v>49</v>
      </c>
      <c r="H2041" s="3" t="s">
        <v>415</v>
      </c>
      <c r="I2041" s="5">
        <v>4095</v>
      </c>
    </row>
    <row r="2042" spans="1:9" ht="20.100000000000001" customHeight="1" x14ac:dyDescent="0.25">
      <c r="A2042" s="172"/>
      <c r="B2042" s="169"/>
      <c r="C2042" s="169"/>
      <c r="D2042" s="203" t="s">
        <v>469</v>
      </c>
      <c r="E2042" s="204"/>
      <c r="F2042" s="112" t="s">
        <v>108</v>
      </c>
      <c r="G2042" s="3" t="s">
        <v>49</v>
      </c>
      <c r="H2042" s="3" t="s">
        <v>415</v>
      </c>
      <c r="I2042" s="5">
        <v>36192</v>
      </c>
    </row>
    <row r="2043" spans="1:9" ht="20.100000000000001" customHeight="1" x14ac:dyDescent="0.25">
      <c r="A2043" s="172"/>
      <c r="B2043" s="169"/>
      <c r="C2043" s="169"/>
      <c r="D2043" s="205"/>
      <c r="E2043" s="206"/>
      <c r="F2043" s="113" t="s">
        <v>26</v>
      </c>
      <c r="G2043" s="3" t="s">
        <v>49</v>
      </c>
      <c r="H2043" s="3" t="s">
        <v>415</v>
      </c>
      <c r="I2043" s="5">
        <v>10234</v>
      </c>
    </row>
    <row r="2044" spans="1:9" ht="20.100000000000001" customHeight="1" x14ac:dyDescent="0.25">
      <c r="A2044" s="172"/>
      <c r="B2044" s="169"/>
      <c r="C2044" s="169"/>
      <c r="D2044" s="207"/>
      <c r="E2044" s="208"/>
      <c r="F2044" s="123" t="s">
        <v>466</v>
      </c>
      <c r="G2044" s="3" t="s">
        <v>49</v>
      </c>
      <c r="H2044" s="3" t="s">
        <v>415</v>
      </c>
      <c r="I2044" s="5">
        <v>562</v>
      </c>
    </row>
    <row r="2045" spans="1:9" ht="20.100000000000001" customHeight="1" x14ac:dyDescent="0.25">
      <c r="A2045" s="172"/>
      <c r="B2045" s="169"/>
      <c r="C2045" s="169"/>
      <c r="D2045" s="203" t="s">
        <v>467</v>
      </c>
      <c r="E2045" s="218"/>
      <c r="F2045" s="112" t="s">
        <v>108</v>
      </c>
      <c r="G2045" s="3" t="s">
        <v>49</v>
      </c>
      <c r="H2045" s="3" t="s">
        <v>415</v>
      </c>
      <c r="I2045" s="5">
        <v>20989</v>
      </c>
    </row>
    <row r="2046" spans="1:9" ht="20.100000000000001" customHeight="1" x14ac:dyDescent="0.25">
      <c r="A2046" s="172"/>
      <c r="B2046" s="169"/>
      <c r="C2046" s="169"/>
      <c r="D2046" s="219"/>
      <c r="E2046" s="220"/>
      <c r="F2046" s="112" t="s">
        <v>119</v>
      </c>
      <c r="G2046" s="3" t="s">
        <v>49</v>
      </c>
      <c r="H2046" s="3" t="s">
        <v>415</v>
      </c>
      <c r="I2046" s="5">
        <v>2121</v>
      </c>
    </row>
    <row r="2047" spans="1:9" ht="20.100000000000001" customHeight="1" x14ac:dyDescent="0.25">
      <c r="A2047" s="172"/>
      <c r="B2047" s="169"/>
      <c r="C2047" s="169"/>
      <c r="D2047" s="184" t="s">
        <v>112</v>
      </c>
      <c r="E2047" s="218"/>
      <c r="F2047" s="112" t="s">
        <v>108</v>
      </c>
      <c r="G2047" s="3" t="s">
        <v>49</v>
      </c>
      <c r="H2047" s="3" t="s">
        <v>415</v>
      </c>
      <c r="I2047" s="5">
        <v>220</v>
      </c>
    </row>
    <row r="2048" spans="1:9" ht="20.100000000000001" customHeight="1" x14ac:dyDescent="0.25">
      <c r="A2048" s="172"/>
      <c r="B2048" s="169"/>
      <c r="C2048" s="169"/>
      <c r="D2048" s="219"/>
      <c r="E2048" s="220"/>
      <c r="F2048" s="112" t="s">
        <v>119</v>
      </c>
      <c r="G2048" s="3" t="s">
        <v>49</v>
      </c>
      <c r="H2048" s="3" t="s">
        <v>415</v>
      </c>
      <c r="I2048" s="5">
        <v>58</v>
      </c>
    </row>
    <row r="2049" spans="1:9" ht="20.100000000000001" customHeight="1" x14ac:dyDescent="0.25">
      <c r="A2049" s="172"/>
      <c r="B2049" s="169"/>
      <c r="C2049" s="169"/>
      <c r="D2049" s="203" t="s">
        <v>468</v>
      </c>
      <c r="E2049" s="218"/>
      <c r="F2049" s="112" t="s">
        <v>108</v>
      </c>
      <c r="G2049" s="3" t="s">
        <v>49</v>
      </c>
      <c r="H2049" s="3" t="s">
        <v>415</v>
      </c>
      <c r="I2049" s="5">
        <v>14621</v>
      </c>
    </row>
    <row r="2050" spans="1:9" ht="20.100000000000001" customHeight="1" x14ac:dyDescent="0.25">
      <c r="A2050" s="172"/>
      <c r="B2050" s="169"/>
      <c r="C2050" s="169"/>
      <c r="D2050" s="219"/>
      <c r="E2050" s="220"/>
      <c r="F2050" s="112" t="s">
        <v>119</v>
      </c>
      <c r="G2050" s="3" t="s">
        <v>49</v>
      </c>
      <c r="H2050" s="3" t="s">
        <v>415</v>
      </c>
      <c r="I2050" s="5">
        <v>1474</v>
      </c>
    </row>
    <row r="2051" spans="1:9" ht="20.100000000000001" customHeight="1" x14ac:dyDescent="0.25">
      <c r="A2051" s="172"/>
      <c r="B2051" s="169"/>
      <c r="C2051" s="170"/>
      <c r="D2051" s="163" t="s">
        <v>107</v>
      </c>
      <c r="E2051" s="189"/>
      <c r="F2051" s="190"/>
      <c r="G2051" s="3" t="s">
        <v>49</v>
      </c>
      <c r="H2051" s="3" t="s">
        <v>415</v>
      </c>
      <c r="I2051" s="5">
        <v>223</v>
      </c>
    </row>
    <row r="2052" spans="1:9" ht="20.100000000000001" customHeight="1" x14ac:dyDescent="0.25">
      <c r="A2052" s="172"/>
      <c r="B2052" s="170"/>
      <c r="C2052" s="188" t="s">
        <v>118</v>
      </c>
      <c r="D2052" s="189"/>
      <c r="E2052" s="189"/>
      <c r="F2052" s="190"/>
      <c r="G2052" s="3" t="s">
        <v>49</v>
      </c>
      <c r="H2052" s="3" t="s">
        <v>415</v>
      </c>
      <c r="I2052" s="5">
        <v>1559</v>
      </c>
    </row>
    <row r="2053" spans="1:9" ht="20.100000000000001" customHeight="1" x14ac:dyDescent="0.25">
      <c r="A2053" s="172"/>
      <c r="B2053" s="168" t="s">
        <v>95</v>
      </c>
      <c r="C2053" s="168" t="s">
        <v>110</v>
      </c>
      <c r="D2053" s="163" t="s">
        <v>33</v>
      </c>
      <c r="E2053" s="166"/>
      <c r="F2053" s="167"/>
      <c r="G2053" s="3" t="s">
        <v>49</v>
      </c>
      <c r="H2053" s="3" t="s">
        <v>415</v>
      </c>
      <c r="I2053" s="5">
        <v>9402</v>
      </c>
    </row>
    <row r="2054" spans="1:9" ht="20.100000000000001" customHeight="1" x14ac:dyDescent="0.25">
      <c r="A2054" s="172"/>
      <c r="B2054" s="169"/>
      <c r="C2054" s="169"/>
      <c r="D2054" s="184" t="s">
        <v>116</v>
      </c>
      <c r="E2054" s="218"/>
      <c r="F2054" s="87" t="s">
        <v>108</v>
      </c>
      <c r="G2054" s="3" t="s">
        <v>49</v>
      </c>
      <c r="H2054" s="3" t="s">
        <v>415</v>
      </c>
      <c r="I2054" s="5">
        <v>4</v>
      </c>
    </row>
    <row r="2055" spans="1:9" ht="20.100000000000001" customHeight="1" x14ac:dyDescent="0.25">
      <c r="A2055" s="172"/>
      <c r="B2055" s="169"/>
      <c r="C2055" s="169"/>
      <c r="D2055" s="219"/>
      <c r="E2055" s="220"/>
      <c r="F2055" s="87" t="s">
        <v>119</v>
      </c>
      <c r="G2055" s="3" t="s">
        <v>49</v>
      </c>
      <c r="H2055" s="3" t="s">
        <v>415</v>
      </c>
      <c r="I2055" s="5">
        <v>10</v>
      </c>
    </row>
    <row r="2056" spans="1:9" ht="20.100000000000001" customHeight="1" x14ac:dyDescent="0.25">
      <c r="A2056" s="172"/>
      <c r="B2056" s="169"/>
      <c r="C2056" s="169"/>
      <c r="D2056" s="184" t="s">
        <v>115</v>
      </c>
      <c r="E2056" s="218"/>
      <c r="F2056" s="87" t="s">
        <v>108</v>
      </c>
      <c r="G2056" s="3" t="s">
        <v>49</v>
      </c>
      <c r="H2056" s="3" t="s">
        <v>415</v>
      </c>
      <c r="I2056" s="5">
        <v>122</v>
      </c>
    </row>
    <row r="2057" spans="1:9" ht="20.100000000000001" customHeight="1" x14ac:dyDescent="0.25">
      <c r="A2057" s="172"/>
      <c r="B2057" s="169"/>
      <c r="C2057" s="169"/>
      <c r="D2057" s="219"/>
      <c r="E2057" s="220"/>
      <c r="F2057" s="87" t="s">
        <v>119</v>
      </c>
      <c r="G2057" s="3" t="s">
        <v>49</v>
      </c>
      <c r="H2057" s="3" t="s">
        <v>415</v>
      </c>
      <c r="I2057" s="5">
        <v>60</v>
      </c>
    </row>
    <row r="2058" spans="1:9" ht="20.100000000000001" customHeight="1" x14ac:dyDescent="0.25">
      <c r="A2058" s="172"/>
      <c r="B2058" s="169"/>
      <c r="C2058" s="169"/>
      <c r="D2058" s="280" t="s">
        <v>113</v>
      </c>
      <c r="E2058" s="355"/>
      <c r="F2058" s="87" t="s">
        <v>108</v>
      </c>
      <c r="G2058" s="3" t="s">
        <v>49</v>
      </c>
      <c r="H2058" s="3" t="s">
        <v>415</v>
      </c>
      <c r="I2058" s="5">
        <v>872</v>
      </c>
    </row>
    <row r="2059" spans="1:9" ht="20.100000000000001" customHeight="1" x14ac:dyDescent="0.25">
      <c r="A2059" s="172"/>
      <c r="B2059" s="169"/>
      <c r="C2059" s="169"/>
      <c r="D2059" s="179"/>
      <c r="E2059" s="355"/>
      <c r="F2059" s="87" t="s">
        <v>119</v>
      </c>
      <c r="G2059" s="3" t="s">
        <v>49</v>
      </c>
      <c r="H2059" s="3" t="s">
        <v>415</v>
      </c>
      <c r="I2059" s="5">
        <v>482</v>
      </c>
    </row>
    <row r="2060" spans="1:9" ht="20.100000000000001" customHeight="1" x14ac:dyDescent="0.25">
      <c r="A2060" s="172"/>
      <c r="B2060" s="169"/>
      <c r="C2060" s="169"/>
      <c r="D2060" s="168" t="s">
        <v>106</v>
      </c>
      <c r="E2060" s="168" t="s">
        <v>111</v>
      </c>
      <c r="F2060" s="112" t="s">
        <v>108</v>
      </c>
      <c r="G2060" s="3" t="s">
        <v>49</v>
      </c>
      <c r="H2060" s="3" t="s">
        <v>415</v>
      </c>
      <c r="I2060" s="5">
        <v>297</v>
      </c>
    </row>
    <row r="2061" spans="1:9" ht="20.100000000000001" customHeight="1" x14ac:dyDescent="0.25">
      <c r="A2061" s="172"/>
      <c r="B2061" s="169"/>
      <c r="C2061" s="169"/>
      <c r="D2061" s="169"/>
      <c r="E2061" s="217"/>
      <c r="F2061" s="112" t="s">
        <v>119</v>
      </c>
      <c r="G2061" s="3" t="s">
        <v>49</v>
      </c>
      <c r="H2061" s="3" t="s">
        <v>415</v>
      </c>
      <c r="I2061" s="5">
        <v>93</v>
      </c>
    </row>
    <row r="2062" spans="1:9" ht="20.100000000000001" customHeight="1" x14ac:dyDescent="0.25">
      <c r="A2062" s="172"/>
      <c r="B2062" s="169"/>
      <c r="C2062" s="169"/>
      <c r="D2062" s="169"/>
      <c r="E2062" s="223" t="s">
        <v>463</v>
      </c>
      <c r="F2062" s="112" t="s">
        <v>108</v>
      </c>
      <c r="G2062" s="3" t="s">
        <v>49</v>
      </c>
      <c r="H2062" s="3" t="s">
        <v>415</v>
      </c>
      <c r="I2062" s="5">
        <v>370</v>
      </c>
    </row>
    <row r="2063" spans="1:9" ht="20.100000000000001" customHeight="1" x14ac:dyDescent="0.25">
      <c r="A2063" s="172"/>
      <c r="B2063" s="169"/>
      <c r="C2063" s="169"/>
      <c r="D2063" s="170"/>
      <c r="E2063" s="170"/>
      <c r="F2063" s="112" t="s">
        <v>119</v>
      </c>
      <c r="G2063" s="3" t="s">
        <v>49</v>
      </c>
      <c r="H2063" s="3" t="s">
        <v>415</v>
      </c>
      <c r="I2063" s="5">
        <v>59</v>
      </c>
    </row>
    <row r="2064" spans="1:9" ht="20.100000000000001" customHeight="1" x14ac:dyDescent="0.25">
      <c r="A2064" s="172"/>
      <c r="B2064" s="169"/>
      <c r="C2064" s="169"/>
      <c r="D2064" s="203" t="s">
        <v>464</v>
      </c>
      <c r="E2064" s="204"/>
      <c r="F2064" s="112" t="s">
        <v>108</v>
      </c>
      <c r="G2064" s="3" t="s">
        <v>49</v>
      </c>
      <c r="H2064" s="3" t="s">
        <v>415</v>
      </c>
      <c r="I2064" s="5">
        <v>798</v>
      </c>
    </row>
    <row r="2065" spans="1:9" ht="20.100000000000001" customHeight="1" x14ac:dyDescent="0.25">
      <c r="A2065" s="172"/>
      <c r="B2065" s="169"/>
      <c r="C2065" s="169"/>
      <c r="D2065" s="207"/>
      <c r="E2065" s="208"/>
      <c r="F2065" s="113" t="s">
        <v>26</v>
      </c>
      <c r="G2065" s="3" t="s">
        <v>49</v>
      </c>
      <c r="H2065" s="3" t="s">
        <v>415</v>
      </c>
      <c r="I2065" s="5">
        <v>226</v>
      </c>
    </row>
    <row r="2066" spans="1:9" ht="20.100000000000001" customHeight="1" x14ac:dyDescent="0.25">
      <c r="A2066" s="172"/>
      <c r="B2066" s="169"/>
      <c r="C2066" s="169"/>
      <c r="D2066" s="203" t="s">
        <v>469</v>
      </c>
      <c r="E2066" s="204"/>
      <c r="F2066" s="112" t="s">
        <v>108</v>
      </c>
      <c r="G2066" s="3" t="s">
        <v>49</v>
      </c>
      <c r="H2066" s="3" t="s">
        <v>415</v>
      </c>
      <c r="I2066" s="5">
        <v>1883</v>
      </c>
    </row>
    <row r="2067" spans="1:9" ht="20.100000000000001" customHeight="1" x14ac:dyDescent="0.25">
      <c r="A2067" s="172"/>
      <c r="B2067" s="169"/>
      <c r="C2067" s="169"/>
      <c r="D2067" s="205"/>
      <c r="E2067" s="206"/>
      <c r="F2067" s="113" t="s">
        <v>26</v>
      </c>
      <c r="G2067" s="3" t="s">
        <v>49</v>
      </c>
      <c r="H2067" s="3" t="s">
        <v>415</v>
      </c>
      <c r="I2067" s="5">
        <v>631</v>
      </c>
    </row>
    <row r="2068" spans="1:9" ht="20.100000000000001" customHeight="1" x14ac:dyDescent="0.25">
      <c r="A2068" s="172"/>
      <c r="B2068" s="169"/>
      <c r="C2068" s="169"/>
      <c r="D2068" s="207"/>
      <c r="E2068" s="208"/>
      <c r="F2068" s="123" t="s">
        <v>466</v>
      </c>
      <c r="G2068" s="3" t="s">
        <v>49</v>
      </c>
      <c r="H2068" s="3" t="s">
        <v>415</v>
      </c>
      <c r="I2068" s="5">
        <v>88</v>
      </c>
    </row>
    <row r="2069" spans="1:9" ht="20.100000000000001" customHeight="1" x14ac:dyDescent="0.25">
      <c r="A2069" s="172"/>
      <c r="B2069" s="169"/>
      <c r="C2069" s="169"/>
      <c r="D2069" s="203" t="s">
        <v>467</v>
      </c>
      <c r="E2069" s="218"/>
      <c r="F2069" s="112" t="s">
        <v>108</v>
      </c>
      <c r="G2069" s="3" t="s">
        <v>49</v>
      </c>
      <c r="H2069" s="3" t="s">
        <v>415</v>
      </c>
      <c r="I2069" s="5">
        <v>1591</v>
      </c>
    </row>
    <row r="2070" spans="1:9" ht="20.100000000000001" customHeight="1" x14ac:dyDescent="0.25">
      <c r="A2070" s="172"/>
      <c r="B2070" s="169"/>
      <c r="C2070" s="169"/>
      <c r="D2070" s="219"/>
      <c r="E2070" s="220"/>
      <c r="F2070" s="112" t="s">
        <v>119</v>
      </c>
      <c r="G2070" s="3" t="s">
        <v>49</v>
      </c>
      <c r="H2070" s="3" t="s">
        <v>415</v>
      </c>
      <c r="I2070" s="5">
        <v>213</v>
      </c>
    </row>
    <row r="2071" spans="1:9" ht="20.100000000000001" customHeight="1" x14ac:dyDescent="0.25">
      <c r="A2071" s="172"/>
      <c r="B2071" s="169"/>
      <c r="C2071" s="169"/>
      <c r="D2071" s="184" t="s">
        <v>112</v>
      </c>
      <c r="E2071" s="218"/>
      <c r="F2071" s="112" t="s">
        <v>108</v>
      </c>
      <c r="G2071" s="3" t="s">
        <v>49</v>
      </c>
      <c r="H2071" s="3" t="s">
        <v>415</v>
      </c>
      <c r="I2071" s="5">
        <v>46</v>
      </c>
    </row>
    <row r="2072" spans="1:9" ht="20.100000000000001" customHeight="1" x14ac:dyDescent="0.25">
      <c r="A2072" s="172"/>
      <c r="B2072" s="169"/>
      <c r="C2072" s="169"/>
      <c r="D2072" s="219"/>
      <c r="E2072" s="220"/>
      <c r="F2072" s="112" t="s">
        <v>119</v>
      </c>
      <c r="G2072" s="3" t="s">
        <v>49</v>
      </c>
      <c r="H2072" s="3" t="s">
        <v>415</v>
      </c>
      <c r="I2072" s="5">
        <v>13</v>
      </c>
    </row>
    <row r="2073" spans="1:9" ht="20.100000000000001" customHeight="1" x14ac:dyDescent="0.25">
      <c r="A2073" s="172"/>
      <c r="B2073" s="169"/>
      <c r="C2073" s="169"/>
      <c r="D2073" s="203" t="s">
        <v>468</v>
      </c>
      <c r="E2073" s="218"/>
      <c r="F2073" s="112" t="s">
        <v>108</v>
      </c>
      <c r="G2073" s="3" t="s">
        <v>49</v>
      </c>
      <c r="H2073" s="3" t="s">
        <v>415</v>
      </c>
      <c r="I2073" s="5">
        <v>1391</v>
      </c>
    </row>
    <row r="2074" spans="1:9" ht="20.100000000000001" customHeight="1" x14ac:dyDescent="0.25">
      <c r="A2074" s="172"/>
      <c r="B2074" s="169"/>
      <c r="C2074" s="169"/>
      <c r="D2074" s="219"/>
      <c r="E2074" s="220"/>
      <c r="F2074" s="112" t="s">
        <v>119</v>
      </c>
      <c r="G2074" s="3" t="s">
        <v>49</v>
      </c>
      <c r="H2074" s="3" t="s">
        <v>415</v>
      </c>
      <c r="I2074" s="5">
        <v>126</v>
      </c>
    </row>
    <row r="2075" spans="1:9" ht="20.100000000000001" customHeight="1" x14ac:dyDescent="0.25">
      <c r="A2075" s="172"/>
      <c r="B2075" s="169"/>
      <c r="C2075" s="170"/>
      <c r="D2075" s="163" t="s">
        <v>107</v>
      </c>
      <c r="E2075" s="189"/>
      <c r="F2075" s="190"/>
      <c r="G2075" s="3" t="s">
        <v>49</v>
      </c>
      <c r="H2075" s="3" t="s">
        <v>415</v>
      </c>
      <c r="I2075" s="5">
        <v>27</v>
      </c>
    </row>
    <row r="2076" spans="1:9" ht="20.100000000000001" customHeight="1" x14ac:dyDescent="0.25">
      <c r="A2076" s="173"/>
      <c r="B2076" s="170"/>
      <c r="C2076" s="188" t="s">
        <v>118</v>
      </c>
      <c r="D2076" s="189"/>
      <c r="E2076" s="189"/>
      <c r="F2076" s="190"/>
      <c r="G2076" s="3" t="s">
        <v>49</v>
      </c>
      <c r="H2076" s="3" t="s">
        <v>415</v>
      </c>
      <c r="I2076" s="5">
        <v>133</v>
      </c>
    </row>
    <row r="2077" spans="1:9" ht="20.100000000000001" customHeight="1" x14ac:dyDescent="0.25">
      <c r="A2077" s="171" t="s">
        <v>123</v>
      </c>
      <c r="B2077" s="168" t="s">
        <v>104</v>
      </c>
      <c r="C2077" s="174" t="s">
        <v>126</v>
      </c>
      <c r="D2077" s="184" t="s">
        <v>7</v>
      </c>
      <c r="E2077" s="189"/>
      <c r="F2077" s="190"/>
      <c r="G2077" s="104" t="s">
        <v>127</v>
      </c>
      <c r="H2077" s="104" t="s">
        <v>416</v>
      </c>
      <c r="I2077" s="46">
        <v>18407</v>
      </c>
    </row>
    <row r="2078" spans="1:9" ht="20.100000000000001" customHeight="1" x14ac:dyDescent="0.25">
      <c r="A2078" s="172"/>
      <c r="B2078" s="169"/>
      <c r="C2078" s="221"/>
      <c r="D2078" s="38"/>
      <c r="E2078" s="196" t="s">
        <v>137</v>
      </c>
      <c r="F2078" s="197"/>
      <c r="G2078" s="286" t="s">
        <v>6</v>
      </c>
      <c r="H2078" s="288" t="s">
        <v>417</v>
      </c>
      <c r="I2078" s="356">
        <f>(I2084+I2085)/I2077*100</f>
        <v>12.321399467593851</v>
      </c>
    </row>
    <row r="2079" spans="1:9" ht="20.100000000000001" customHeight="1" x14ac:dyDescent="0.25">
      <c r="A2079" s="172"/>
      <c r="B2079" s="169"/>
      <c r="C2079" s="221"/>
      <c r="D2079" s="38"/>
      <c r="E2079" s="198"/>
      <c r="F2079" s="199"/>
      <c r="G2079" s="297"/>
      <c r="H2079" s="358"/>
      <c r="I2079" s="359"/>
    </row>
    <row r="2080" spans="1:9" ht="20.100000000000001" customHeight="1" x14ac:dyDescent="0.25">
      <c r="A2080" s="172"/>
      <c r="B2080" s="169"/>
      <c r="C2080" s="221"/>
      <c r="D2080" s="38"/>
      <c r="E2080" s="196" t="s">
        <v>128</v>
      </c>
      <c r="F2080" s="197"/>
      <c r="G2080" s="286" t="s">
        <v>6</v>
      </c>
      <c r="H2080" s="288" t="s">
        <v>417</v>
      </c>
      <c r="I2080" s="360">
        <f>I2078/2</f>
        <v>6.1606997337969256</v>
      </c>
    </row>
    <row r="2081" spans="1:9" ht="20.100000000000001" customHeight="1" x14ac:dyDescent="0.25">
      <c r="A2081" s="172"/>
      <c r="B2081" s="169"/>
      <c r="C2081" s="221"/>
      <c r="D2081" s="38"/>
      <c r="E2081" s="198"/>
      <c r="F2081" s="199"/>
      <c r="G2081" s="297"/>
      <c r="H2081" s="358"/>
      <c r="I2081" s="357"/>
    </row>
    <row r="2082" spans="1:9" ht="20.100000000000001" customHeight="1" x14ac:dyDescent="0.25">
      <c r="A2082" s="172"/>
      <c r="B2082" s="169"/>
      <c r="C2082" s="221"/>
      <c r="D2082" s="34"/>
      <c r="E2082" s="64" t="s">
        <v>218</v>
      </c>
      <c r="F2082" s="95"/>
      <c r="G2082" s="3" t="s">
        <v>5</v>
      </c>
      <c r="H2082" s="10" t="s">
        <v>417</v>
      </c>
      <c r="I2082" s="31" t="e">
        <f>I2077/N513*1000</f>
        <v>#DIV/0!</v>
      </c>
    </row>
    <row r="2083" spans="1:9" ht="20.100000000000001" customHeight="1" x14ac:dyDescent="0.25">
      <c r="A2083" s="172"/>
      <c r="B2083" s="169"/>
      <c r="C2083" s="221"/>
      <c r="D2083" s="97" t="s">
        <v>129</v>
      </c>
      <c r="E2083" s="39"/>
      <c r="F2083" s="58"/>
      <c r="G2083" s="104" t="s">
        <v>127</v>
      </c>
      <c r="H2083" s="104" t="s">
        <v>416</v>
      </c>
      <c r="I2083" s="9">
        <f>I2077-I2084-I2085</f>
        <v>16139</v>
      </c>
    </row>
    <row r="2084" spans="1:9" ht="20.100000000000001" customHeight="1" x14ac:dyDescent="0.25">
      <c r="A2084" s="172"/>
      <c r="B2084" s="169"/>
      <c r="C2084" s="221"/>
      <c r="D2084" s="97" t="s">
        <v>206</v>
      </c>
      <c r="E2084" s="39"/>
      <c r="F2084" s="58"/>
      <c r="G2084" s="104" t="s">
        <v>127</v>
      </c>
      <c r="H2084" s="104" t="s">
        <v>416</v>
      </c>
      <c r="I2084" s="9">
        <v>1089</v>
      </c>
    </row>
    <row r="2085" spans="1:9" ht="20.100000000000001" customHeight="1" x14ac:dyDescent="0.25">
      <c r="A2085" s="172"/>
      <c r="B2085" s="169"/>
      <c r="C2085" s="222"/>
      <c r="D2085" s="97" t="s">
        <v>219</v>
      </c>
      <c r="E2085" s="39"/>
      <c r="F2085" s="55"/>
      <c r="G2085" s="104" t="s">
        <v>127</v>
      </c>
      <c r="H2085" s="104" t="s">
        <v>416</v>
      </c>
      <c r="I2085" s="9">
        <v>1179</v>
      </c>
    </row>
    <row r="2086" spans="1:9" ht="20.100000000000001" customHeight="1" x14ac:dyDescent="0.25">
      <c r="A2086" s="172"/>
      <c r="B2086" s="169"/>
      <c r="C2086" s="174" t="s">
        <v>130</v>
      </c>
      <c r="D2086" s="184" t="s">
        <v>7</v>
      </c>
      <c r="E2086" s="189"/>
      <c r="F2086" s="190"/>
      <c r="G2086" s="104" t="s">
        <v>127</v>
      </c>
      <c r="H2086" s="104" t="s">
        <v>416</v>
      </c>
      <c r="I2086" s="9">
        <v>6370</v>
      </c>
    </row>
    <row r="2087" spans="1:9" ht="20.100000000000001" customHeight="1" x14ac:dyDescent="0.25">
      <c r="A2087" s="172"/>
      <c r="B2087" s="169"/>
      <c r="C2087" s="221"/>
      <c r="D2087" s="38"/>
      <c r="E2087" s="196" t="s">
        <v>207</v>
      </c>
      <c r="F2087" s="197"/>
      <c r="G2087" s="286" t="s">
        <v>6</v>
      </c>
      <c r="H2087" s="286" t="s">
        <v>417</v>
      </c>
      <c r="I2087" s="356">
        <f>(I2093+I2094)/I2086*100</f>
        <v>17.346938775510203</v>
      </c>
    </row>
    <row r="2088" spans="1:9" ht="20.100000000000001" customHeight="1" x14ac:dyDescent="0.25">
      <c r="A2088" s="172"/>
      <c r="B2088" s="169"/>
      <c r="C2088" s="221"/>
      <c r="D2088" s="38"/>
      <c r="E2088" s="198"/>
      <c r="F2088" s="199"/>
      <c r="G2088" s="297"/>
      <c r="H2088" s="297"/>
      <c r="I2088" s="357"/>
    </row>
    <row r="2089" spans="1:9" ht="20.100000000000001" customHeight="1" x14ac:dyDescent="0.25">
      <c r="A2089" s="172"/>
      <c r="B2089" s="169"/>
      <c r="C2089" s="221"/>
      <c r="D2089" s="38"/>
      <c r="E2089" s="196" t="s">
        <v>131</v>
      </c>
      <c r="F2089" s="197"/>
      <c r="G2089" s="286" t="s">
        <v>6</v>
      </c>
      <c r="H2089" s="286" t="s">
        <v>417</v>
      </c>
      <c r="I2089" s="356">
        <f>I2087/2</f>
        <v>8.6734693877551017</v>
      </c>
    </row>
    <row r="2090" spans="1:9" ht="20.100000000000001" customHeight="1" x14ac:dyDescent="0.25">
      <c r="A2090" s="172"/>
      <c r="B2090" s="169"/>
      <c r="C2090" s="221"/>
      <c r="D2090" s="38"/>
      <c r="E2090" s="198"/>
      <c r="F2090" s="199"/>
      <c r="G2090" s="297"/>
      <c r="H2090" s="297"/>
      <c r="I2090" s="357"/>
    </row>
    <row r="2091" spans="1:9" ht="20.100000000000001" customHeight="1" x14ac:dyDescent="0.25">
      <c r="A2091" s="172"/>
      <c r="B2091" s="169"/>
      <c r="C2091" s="221"/>
      <c r="D2091" s="34"/>
      <c r="E2091" s="64" t="s">
        <v>220</v>
      </c>
      <c r="F2091" s="95"/>
      <c r="G2091" s="3" t="s">
        <v>5</v>
      </c>
      <c r="H2091" s="10" t="s">
        <v>417</v>
      </c>
      <c r="I2091" s="30" t="e">
        <f>I2086/N513*1000</f>
        <v>#DIV/0!</v>
      </c>
    </row>
    <row r="2092" spans="1:9" ht="20.100000000000001" customHeight="1" x14ac:dyDescent="0.25">
      <c r="A2092" s="172"/>
      <c r="B2092" s="169"/>
      <c r="C2092" s="221"/>
      <c r="D2092" s="97" t="s">
        <v>129</v>
      </c>
      <c r="E2092" s="39"/>
      <c r="F2092" s="58"/>
      <c r="G2092" s="104" t="s">
        <v>127</v>
      </c>
      <c r="H2092" s="104" t="s">
        <v>416</v>
      </c>
      <c r="I2092" s="28">
        <f>I2086-I2093-I2094</f>
        <v>5265</v>
      </c>
    </row>
    <row r="2093" spans="1:9" ht="20.100000000000001" customHeight="1" x14ac:dyDescent="0.25">
      <c r="A2093" s="172"/>
      <c r="B2093" s="169"/>
      <c r="C2093" s="221"/>
      <c r="D2093" s="97" t="s">
        <v>206</v>
      </c>
      <c r="E2093" s="39"/>
      <c r="F2093" s="58"/>
      <c r="G2093" s="104" t="s">
        <v>127</v>
      </c>
      <c r="H2093" s="104" t="s">
        <v>416</v>
      </c>
      <c r="I2093" s="28">
        <v>659</v>
      </c>
    </row>
    <row r="2094" spans="1:9" ht="20.100000000000001" customHeight="1" x14ac:dyDescent="0.25">
      <c r="A2094" s="172"/>
      <c r="B2094" s="169"/>
      <c r="C2094" s="222"/>
      <c r="D2094" s="97" t="s">
        <v>219</v>
      </c>
      <c r="E2094" s="39"/>
      <c r="F2094" s="55"/>
      <c r="G2094" s="104" t="s">
        <v>127</v>
      </c>
      <c r="H2094" s="104" t="s">
        <v>416</v>
      </c>
      <c r="I2094" s="29">
        <v>446</v>
      </c>
    </row>
    <row r="2095" spans="1:9" ht="20.100000000000001" customHeight="1" x14ac:dyDescent="0.25">
      <c r="A2095" s="172"/>
      <c r="B2095" s="169"/>
      <c r="C2095" s="184" t="s">
        <v>133</v>
      </c>
      <c r="D2095" s="218"/>
      <c r="E2095" s="361" t="s">
        <v>134</v>
      </c>
      <c r="F2095" s="362"/>
      <c r="G2095" s="3" t="s">
        <v>5</v>
      </c>
      <c r="H2095" s="10" t="s">
        <v>417</v>
      </c>
      <c r="I2095" s="25" t="e">
        <f>I2086/Q513*1000</f>
        <v>#DIV/0!</v>
      </c>
    </row>
    <row r="2096" spans="1:9" ht="20.100000000000001" customHeight="1" x14ac:dyDescent="0.25">
      <c r="A2096" s="172"/>
      <c r="B2096" s="169"/>
      <c r="C2096" s="260"/>
      <c r="D2096" s="226"/>
      <c r="E2096" s="361" t="s">
        <v>25</v>
      </c>
      <c r="F2096" s="362"/>
      <c r="G2096" s="3" t="s">
        <v>5</v>
      </c>
      <c r="H2096" s="10" t="s">
        <v>417</v>
      </c>
      <c r="I2096" s="25" t="e">
        <f>I2086/R513*1000</f>
        <v>#DIV/0!</v>
      </c>
    </row>
    <row r="2097" spans="1:9" ht="20.100000000000001" customHeight="1" x14ac:dyDescent="0.25">
      <c r="A2097" s="172"/>
      <c r="B2097" s="169"/>
      <c r="C2097" s="174" t="s">
        <v>135</v>
      </c>
      <c r="D2097" s="188" t="s">
        <v>7</v>
      </c>
      <c r="E2097" s="189"/>
      <c r="F2097" s="190"/>
      <c r="G2097" s="104" t="s">
        <v>49</v>
      </c>
      <c r="H2097" s="104" t="s">
        <v>415</v>
      </c>
      <c r="I2097" s="29">
        <v>1244855</v>
      </c>
    </row>
    <row r="2098" spans="1:9" ht="20.100000000000001" customHeight="1" x14ac:dyDescent="0.25">
      <c r="A2098" s="172"/>
      <c r="B2098" s="169"/>
      <c r="C2098" s="175"/>
      <c r="D2098" s="188" t="s">
        <v>134</v>
      </c>
      <c r="E2098" s="189"/>
      <c r="F2098" s="190"/>
      <c r="G2098" s="104" t="s">
        <v>49</v>
      </c>
      <c r="H2098" s="104" t="s">
        <v>415</v>
      </c>
      <c r="I2098" s="29">
        <v>661988</v>
      </c>
    </row>
    <row r="2099" spans="1:9" ht="20.100000000000001" customHeight="1" x14ac:dyDescent="0.25">
      <c r="A2099" s="172"/>
      <c r="B2099" s="169"/>
      <c r="C2099" s="176"/>
      <c r="D2099" s="188" t="s">
        <v>25</v>
      </c>
      <c r="E2099" s="189"/>
      <c r="F2099" s="190"/>
      <c r="G2099" s="104" t="s">
        <v>49</v>
      </c>
      <c r="H2099" s="104" t="s">
        <v>415</v>
      </c>
      <c r="I2099" s="29">
        <v>582867</v>
      </c>
    </row>
    <row r="2100" spans="1:9" ht="20.100000000000001" customHeight="1" x14ac:dyDescent="0.25">
      <c r="A2100" s="172"/>
      <c r="B2100" s="169"/>
      <c r="C2100" s="174" t="s">
        <v>136</v>
      </c>
      <c r="D2100" s="188" t="s">
        <v>7</v>
      </c>
      <c r="E2100" s="189"/>
      <c r="F2100" s="190"/>
      <c r="G2100" s="104" t="s">
        <v>49</v>
      </c>
      <c r="H2100" s="104" t="s">
        <v>415</v>
      </c>
      <c r="I2100" s="29">
        <v>1202550</v>
      </c>
    </row>
    <row r="2101" spans="1:9" ht="20.100000000000001" customHeight="1" x14ac:dyDescent="0.25">
      <c r="A2101" s="172"/>
      <c r="B2101" s="169"/>
      <c r="C2101" s="183"/>
      <c r="D2101" s="188" t="s">
        <v>134</v>
      </c>
      <c r="E2101" s="189"/>
      <c r="F2101" s="190"/>
      <c r="G2101" s="104" t="s">
        <v>49</v>
      </c>
      <c r="H2101" s="104" t="s">
        <v>415</v>
      </c>
      <c r="I2101" s="29">
        <v>595148</v>
      </c>
    </row>
    <row r="2102" spans="1:9" ht="20.100000000000001" customHeight="1" x14ac:dyDescent="0.25">
      <c r="A2102" s="173"/>
      <c r="B2102" s="169"/>
      <c r="C2102" s="217"/>
      <c r="D2102" s="188" t="s">
        <v>25</v>
      </c>
      <c r="E2102" s="189"/>
      <c r="F2102" s="190"/>
      <c r="G2102" s="104" t="s">
        <v>49</v>
      </c>
      <c r="H2102" s="104" t="s">
        <v>415</v>
      </c>
      <c r="I2102" s="5">
        <v>607402</v>
      </c>
    </row>
    <row r="2103" spans="1:9" ht="20.100000000000001" customHeight="1" x14ac:dyDescent="0.25">
      <c r="A2103" s="171" t="s">
        <v>123</v>
      </c>
      <c r="B2103" s="169"/>
      <c r="C2103" s="174" t="s">
        <v>124</v>
      </c>
      <c r="D2103" s="188" t="s">
        <v>7</v>
      </c>
      <c r="E2103" s="189"/>
      <c r="F2103" s="190"/>
      <c r="G2103" s="104" t="s">
        <v>49</v>
      </c>
      <c r="H2103" s="104" t="s">
        <v>415</v>
      </c>
      <c r="I2103" s="5">
        <v>186498</v>
      </c>
    </row>
    <row r="2104" spans="1:9" ht="20.100000000000001" customHeight="1" x14ac:dyDescent="0.25">
      <c r="A2104" s="172"/>
      <c r="B2104" s="169"/>
      <c r="C2104" s="183"/>
      <c r="D2104" s="188" t="s">
        <v>134</v>
      </c>
      <c r="E2104" s="189"/>
      <c r="F2104" s="190"/>
      <c r="G2104" s="104" t="s">
        <v>49</v>
      </c>
      <c r="H2104" s="104" t="s">
        <v>415</v>
      </c>
      <c r="I2104" s="5">
        <v>84094</v>
      </c>
    </row>
    <row r="2105" spans="1:9" ht="20.100000000000001" customHeight="1" x14ac:dyDescent="0.25">
      <c r="A2105" s="172"/>
      <c r="B2105" s="169"/>
      <c r="C2105" s="217"/>
      <c r="D2105" s="188" t="s">
        <v>25</v>
      </c>
      <c r="E2105" s="189"/>
      <c r="F2105" s="190"/>
      <c r="G2105" s="104" t="s">
        <v>49</v>
      </c>
      <c r="H2105" s="104" t="s">
        <v>415</v>
      </c>
      <c r="I2105" s="5">
        <v>102404</v>
      </c>
    </row>
    <row r="2106" spans="1:9" ht="20.100000000000001" customHeight="1" x14ac:dyDescent="0.25">
      <c r="A2106" s="172"/>
      <c r="B2106" s="169"/>
      <c r="C2106" s="174" t="s">
        <v>125</v>
      </c>
      <c r="D2106" s="188" t="s">
        <v>7</v>
      </c>
      <c r="E2106" s="189"/>
      <c r="F2106" s="190"/>
      <c r="G2106" s="104" t="s">
        <v>49</v>
      </c>
      <c r="H2106" s="104" t="s">
        <v>415</v>
      </c>
      <c r="I2106" s="5">
        <v>133336</v>
      </c>
    </row>
    <row r="2107" spans="1:9" ht="20.100000000000001" customHeight="1" x14ac:dyDescent="0.25">
      <c r="A2107" s="172"/>
      <c r="B2107" s="169"/>
      <c r="C2107" s="183"/>
      <c r="D2107" s="188" t="s">
        <v>134</v>
      </c>
      <c r="E2107" s="189"/>
      <c r="F2107" s="190"/>
      <c r="G2107" s="104" t="s">
        <v>49</v>
      </c>
      <c r="H2107" s="104" t="s">
        <v>415</v>
      </c>
      <c r="I2107" s="5">
        <v>25082</v>
      </c>
    </row>
    <row r="2108" spans="1:9" ht="20.100000000000001" customHeight="1" x14ac:dyDescent="0.25">
      <c r="A2108" s="172"/>
      <c r="B2108" s="170"/>
      <c r="C2108" s="217"/>
      <c r="D2108" s="188" t="s">
        <v>25</v>
      </c>
      <c r="E2108" s="189"/>
      <c r="F2108" s="190"/>
      <c r="G2108" s="104" t="s">
        <v>49</v>
      </c>
      <c r="H2108" s="104" t="s">
        <v>415</v>
      </c>
      <c r="I2108" s="5">
        <v>108254</v>
      </c>
    </row>
    <row r="2109" spans="1:9" ht="20.100000000000001" customHeight="1" x14ac:dyDescent="0.25">
      <c r="A2109" s="172"/>
      <c r="B2109" s="168" t="s">
        <v>46</v>
      </c>
      <c r="C2109" s="174" t="s">
        <v>126</v>
      </c>
      <c r="D2109" s="184" t="s">
        <v>7</v>
      </c>
      <c r="E2109" s="189"/>
      <c r="F2109" s="190"/>
      <c r="G2109" s="104" t="s">
        <v>127</v>
      </c>
      <c r="H2109" s="104" t="s">
        <v>416</v>
      </c>
      <c r="I2109" s="5">
        <v>110</v>
      </c>
    </row>
    <row r="2110" spans="1:9" ht="20.100000000000001" customHeight="1" x14ac:dyDescent="0.25">
      <c r="A2110" s="172"/>
      <c r="B2110" s="169"/>
      <c r="C2110" s="175"/>
      <c r="D2110" s="38"/>
      <c r="E2110" s="196" t="s">
        <v>137</v>
      </c>
      <c r="F2110" s="197"/>
      <c r="G2110" s="286" t="s">
        <v>6</v>
      </c>
      <c r="H2110" s="286" t="s">
        <v>417</v>
      </c>
      <c r="I2110" s="356">
        <f>(I2116+I2117)/I2109*100</f>
        <v>19.090909090909093</v>
      </c>
    </row>
    <row r="2111" spans="1:9" ht="20.100000000000001" customHeight="1" x14ac:dyDescent="0.25">
      <c r="A2111" s="172"/>
      <c r="B2111" s="169"/>
      <c r="C2111" s="175"/>
      <c r="D2111" s="38"/>
      <c r="E2111" s="198"/>
      <c r="F2111" s="199"/>
      <c r="G2111" s="297"/>
      <c r="H2111" s="297"/>
      <c r="I2111" s="357"/>
    </row>
    <row r="2112" spans="1:9" ht="20.100000000000001" customHeight="1" x14ac:dyDescent="0.25">
      <c r="A2112" s="172"/>
      <c r="B2112" s="169"/>
      <c r="C2112" s="175"/>
      <c r="D2112" s="38"/>
      <c r="E2112" s="196" t="s">
        <v>128</v>
      </c>
      <c r="F2112" s="197"/>
      <c r="G2112" s="286" t="s">
        <v>6</v>
      </c>
      <c r="H2112" s="286" t="s">
        <v>417</v>
      </c>
      <c r="I2112" s="356">
        <f>I2110/2</f>
        <v>9.5454545454545467</v>
      </c>
    </row>
    <row r="2113" spans="1:9" ht="20.100000000000001" customHeight="1" x14ac:dyDescent="0.25">
      <c r="A2113" s="172"/>
      <c r="B2113" s="169"/>
      <c r="C2113" s="175"/>
      <c r="D2113" s="38"/>
      <c r="E2113" s="198"/>
      <c r="F2113" s="199"/>
      <c r="G2113" s="297"/>
      <c r="H2113" s="297"/>
      <c r="I2113" s="357"/>
    </row>
    <row r="2114" spans="1:9" ht="20.100000000000001" customHeight="1" x14ac:dyDescent="0.25">
      <c r="A2114" s="172"/>
      <c r="B2114" s="169"/>
      <c r="C2114" s="175"/>
      <c r="D2114" s="34"/>
      <c r="E2114" s="64" t="s">
        <v>218</v>
      </c>
      <c r="F2114" s="95"/>
      <c r="G2114" s="3" t="s">
        <v>5</v>
      </c>
      <c r="H2114" s="10" t="s">
        <v>417</v>
      </c>
      <c r="I2114" s="27" t="e">
        <f>I2109/N514*1000</f>
        <v>#DIV/0!</v>
      </c>
    </row>
    <row r="2115" spans="1:9" ht="20.100000000000001" customHeight="1" x14ac:dyDescent="0.25">
      <c r="A2115" s="172"/>
      <c r="B2115" s="169"/>
      <c r="C2115" s="175"/>
      <c r="D2115" s="97" t="s">
        <v>129</v>
      </c>
      <c r="E2115" s="39"/>
      <c r="F2115" s="58"/>
      <c r="G2115" s="104" t="s">
        <v>127</v>
      </c>
      <c r="H2115" s="104" t="s">
        <v>416</v>
      </c>
      <c r="I2115" s="9">
        <f>I2109-I2116-I2117</f>
        <v>89</v>
      </c>
    </row>
    <row r="2116" spans="1:9" ht="20.100000000000001" customHeight="1" x14ac:dyDescent="0.25">
      <c r="A2116" s="172"/>
      <c r="B2116" s="169"/>
      <c r="C2116" s="175"/>
      <c r="D2116" s="97" t="s">
        <v>206</v>
      </c>
      <c r="E2116" s="39"/>
      <c r="F2116" s="58"/>
      <c r="G2116" s="104" t="s">
        <v>127</v>
      </c>
      <c r="H2116" s="104" t="s">
        <v>416</v>
      </c>
      <c r="I2116" s="9">
        <v>14</v>
      </c>
    </row>
    <row r="2117" spans="1:9" ht="20.100000000000001" customHeight="1" x14ac:dyDescent="0.25">
      <c r="A2117" s="172"/>
      <c r="B2117" s="169"/>
      <c r="C2117" s="176"/>
      <c r="D2117" s="97" t="s">
        <v>219</v>
      </c>
      <c r="E2117" s="39"/>
      <c r="F2117" s="55"/>
      <c r="G2117" s="104" t="s">
        <v>127</v>
      </c>
      <c r="H2117" s="104" t="s">
        <v>416</v>
      </c>
      <c r="I2117" s="9">
        <v>7</v>
      </c>
    </row>
    <row r="2118" spans="1:9" ht="20.100000000000001" customHeight="1" x14ac:dyDescent="0.25">
      <c r="A2118" s="172"/>
      <c r="B2118" s="169"/>
      <c r="C2118" s="174" t="s">
        <v>130</v>
      </c>
      <c r="D2118" s="184" t="s">
        <v>7</v>
      </c>
      <c r="E2118" s="189"/>
      <c r="F2118" s="190"/>
      <c r="G2118" s="104" t="s">
        <v>127</v>
      </c>
      <c r="H2118" s="104" t="s">
        <v>416</v>
      </c>
      <c r="I2118" s="5">
        <v>52</v>
      </c>
    </row>
    <row r="2119" spans="1:9" ht="20.100000000000001" customHeight="1" x14ac:dyDescent="0.25">
      <c r="A2119" s="172"/>
      <c r="B2119" s="169"/>
      <c r="C2119" s="221"/>
      <c r="D2119" s="38"/>
      <c r="E2119" s="196" t="s">
        <v>207</v>
      </c>
      <c r="F2119" s="197"/>
      <c r="G2119" s="286" t="s">
        <v>6</v>
      </c>
      <c r="H2119" s="286" t="s">
        <v>417</v>
      </c>
      <c r="I2119" s="356">
        <f>(I2125+I2126)/I2118*100</f>
        <v>30.76923076923077</v>
      </c>
    </row>
    <row r="2120" spans="1:9" ht="20.100000000000001" customHeight="1" x14ac:dyDescent="0.25">
      <c r="A2120" s="172"/>
      <c r="B2120" s="169"/>
      <c r="C2120" s="221"/>
      <c r="D2120" s="38"/>
      <c r="E2120" s="198"/>
      <c r="F2120" s="199"/>
      <c r="G2120" s="297"/>
      <c r="H2120" s="297"/>
      <c r="I2120" s="357"/>
    </row>
    <row r="2121" spans="1:9" ht="20.100000000000001" customHeight="1" x14ac:dyDescent="0.25">
      <c r="A2121" s="172"/>
      <c r="B2121" s="169"/>
      <c r="C2121" s="221"/>
      <c r="D2121" s="38"/>
      <c r="E2121" s="196" t="s">
        <v>131</v>
      </c>
      <c r="F2121" s="197"/>
      <c r="G2121" s="286" t="s">
        <v>6</v>
      </c>
      <c r="H2121" s="286" t="s">
        <v>417</v>
      </c>
      <c r="I2121" s="356">
        <f>I2119/2</f>
        <v>15.384615384615385</v>
      </c>
    </row>
    <row r="2122" spans="1:9" ht="20.100000000000001" customHeight="1" x14ac:dyDescent="0.25">
      <c r="A2122" s="172"/>
      <c r="B2122" s="169"/>
      <c r="C2122" s="221"/>
      <c r="D2122" s="38"/>
      <c r="E2122" s="198"/>
      <c r="F2122" s="199"/>
      <c r="G2122" s="297"/>
      <c r="H2122" s="297"/>
      <c r="I2122" s="357"/>
    </row>
    <row r="2123" spans="1:9" ht="20.100000000000001" customHeight="1" x14ac:dyDescent="0.25">
      <c r="A2123" s="172"/>
      <c r="B2123" s="169"/>
      <c r="C2123" s="221"/>
      <c r="D2123" s="34"/>
      <c r="E2123" s="64" t="s">
        <v>220</v>
      </c>
      <c r="F2123" s="95"/>
      <c r="G2123" s="3" t="s">
        <v>5</v>
      </c>
      <c r="H2123" s="10" t="s">
        <v>417</v>
      </c>
      <c r="I2123" s="30" t="e">
        <f>I2118/N514*1000</f>
        <v>#DIV/0!</v>
      </c>
    </row>
    <row r="2124" spans="1:9" ht="20.100000000000001" customHeight="1" x14ac:dyDescent="0.25">
      <c r="A2124" s="172"/>
      <c r="B2124" s="169"/>
      <c r="C2124" s="221"/>
      <c r="D2124" s="97" t="s">
        <v>129</v>
      </c>
      <c r="E2124" s="39"/>
      <c r="F2124" s="58"/>
      <c r="G2124" s="104" t="s">
        <v>127</v>
      </c>
      <c r="H2124" s="104" t="s">
        <v>416</v>
      </c>
      <c r="I2124" s="28">
        <f>I2118-I2125-I2126</f>
        <v>36</v>
      </c>
    </row>
    <row r="2125" spans="1:9" ht="20.100000000000001" customHeight="1" x14ac:dyDescent="0.25">
      <c r="A2125" s="172"/>
      <c r="B2125" s="169"/>
      <c r="C2125" s="221"/>
      <c r="D2125" s="97" t="s">
        <v>206</v>
      </c>
      <c r="E2125" s="39"/>
      <c r="F2125" s="58"/>
      <c r="G2125" s="104" t="s">
        <v>127</v>
      </c>
      <c r="H2125" s="104" t="s">
        <v>416</v>
      </c>
      <c r="I2125" s="28">
        <v>14</v>
      </c>
    </row>
    <row r="2126" spans="1:9" ht="20.100000000000001" customHeight="1" x14ac:dyDescent="0.25">
      <c r="A2126" s="172"/>
      <c r="B2126" s="169"/>
      <c r="C2126" s="222"/>
      <c r="D2126" s="97" t="s">
        <v>219</v>
      </c>
      <c r="E2126" s="39"/>
      <c r="F2126" s="55"/>
      <c r="G2126" s="104" t="s">
        <v>127</v>
      </c>
      <c r="H2126" s="104" t="s">
        <v>416</v>
      </c>
      <c r="I2126" s="29">
        <v>2</v>
      </c>
    </row>
    <row r="2127" spans="1:9" ht="20.100000000000001" customHeight="1" x14ac:dyDescent="0.25">
      <c r="A2127" s="172"/>
      <c r="B2127" s="169"/>
      <c r="C2127" s="184" t="s">
        <v>133</v>
      </c>
      <c r="D2127" s="218"/>
      <c r="E2127" s="361" t="s">
        <v>134</v>
      </c>
      <c r="F2127" s="362"/>
      <c r="G2127" s="3" t="s">
        <v>5</v>
      </c>
      <c r="H2127" s="10" t="s">
        <v>417</v>
      </c>
      <c r="I2127" s="25" t="e">
        <f>I2118/Q514*1000</f>
        <v>#DIV/0!</v>
      </c>
    </row>
    <row r="2128" spans="1:9" ht="20.100000000000001" customHeight="1" x14ac:dyDescent="0.25">
      <c r="A2128" s="172"/>
      <c r="B2128" s="169"/>
      <c r="C2128" s="260"/>
      <c r="D2128" s="226"/>
      <c r="E2128" s="361" t="s">
        <v>25</v>
      </c>
      <c r="F2128" s="362"/>
      <c r="G2128" s="3" t="s">
        <v>5</v>
      </c>
      <c r="H2128" s="10" t="s">
        <v>417</v>
      </c>
      <c r="I2128" s="25" t="e">
        <f>I2118/R514*1000</f>
        <v>#DIV/0!</v>
      </c>
    </row>
    <row r="2129" spans="1:9" ht="20.100000000000001" customHeight="1" x14ac:dyDescent="0.25">
      <c r="A2129" s="172"/>
      <c r="B2129" s="169"/>
      <c r="C2129" s="174" t="s">
        <v>135</v>
      </c>
      <c r="D2129" s="188" t="s">
        <v>7</v>
      </c>
      <c r="E2129" s="189"/>
      <c r="F2129" s="190"/>
      <c r="G2129" s="104" t="s">
        <v>49</v>
      </c>
      <c r="H2129" s="104" t="s">
        <v>415</v>
      </c>
      <c r="I2129" s="29">
        <v>8683</v>
      </c>
    </row>
    <row r="2130" spans="1:9" ht="20.100000000000001" customHeight="1" x14ac:dyDescent="0.25">
      <c r="A2130" s="172"/>
      <c r="B2130" s="169"/>
      <c r="C2130" s="183"/>
      <c r="D2130" s="188" t="s">
        <v>134</v>
      </c>
      <c r="E2130" s="189"/>
      <c r="F2130" s="190"/>
      <c r="G2130" s="104" t="s">
        <v>49</v>
      </c>
      <c r="H2130" s="104" t="s">
        <v>415</v>
      </c>
      <c r="I2130" s="29">
        <v>4553</v>
      </c>
    </row>
    <row r="2131" spans="1:9" ht="20.100000000000001" customHeight="1" x14ac:dyDescent="0.25">
      <c r="A2131" s="172"/>
      <c r="B2131" s="169"/>
      <c r="C2131" s="217"/>
      <c r="D2131" s="188" t="s">
        <v>25</v>
      </c>
      <c r="E2131" s="189"/>
      <c r="F2131" s="190"/>
      <c r="G2131" s="104" t="s">
        <v>49</v>
      </c>
      <c r="H2131" s="104" t="s">
        <v>415</v>
      </c>
      <c r="I2131" s="29">
        <v>4130</v>
      </c>
    </row>
    <row r="2132" spans="1:9" ht="20.100000000000001" customHeight="1" x14ac:dyDescent="0.25">
      <c r="A2132" s="172"/>
      <c r="B2132" s="169"/>
      <c r="C2132" s="174" t="s">
        <v>136</v>
      </c>
      <c r="D2132" s="188" t="s">
        <v>7</v>
      </c>
      <c r="E2132" s="189"/>
      <c r="F2132" s="190"/>
      <c r="G2132" s="104" t="s">
        <v>49</v>
      </c>
      <c r="H2132" s="104" t="s">
        <v>415</v>
      </c>
      <c r="I2132" s="29">
        <v>6993</v>
      </c>
    </row>
    <row r="2133" spans="1:9" ht="20.100000000000001" customHeight="1" x14ac:dyDescent="0.25">
      <c r="A2133" s="172"/>
      <c r="B2133" s="169"/>
      <c r="C2133" s="175"/>
      <c r="D2133" s="188" t="s">
        <v>134</v>
      </c>
      <c r="E2133" s="189"/>
      <c r="F2133" s="190"/>
      <c r="G2133" s="104" t="s">
        <v>49</v>
      </c>
      <c r="H2133" s="104" t="s">
        <v>415</v>
      </c>
      <c r="I2133" s="29">
        <v>3523</v>
      </c>
    </row>
    <row r="2134" spans="1:9" ht="20.100000000000001" customHeight="1" x14ac:dyDescent="0.25">
      <c r="A2134" s="172"/>
      <c r="B2134" s="169"/>
      <c r="C2134" s="176"/>
      <c r="D2134" s="188" t="s">
        <v>25</v>
      </c>
      <c r="E2134" s="189"/>
      <c r="F2134" s="190"/>
      <c r="G2134" s="104" t="s">
        <v>49</v>
      </c>
      <c r="H2134" s="104" t="s">
        <v>415</v>
      </c>
      <c r="I2134" s="5">
        <v>3470</v>
      </c>
    </row>
    <row r="2135" spans="1:9" ht="20.100000000000001" customHeight="1" x14ac:dyDescent="0.25">
      <c r="A2135" s="172"/>
      <c r="B2135" s="169"/>
      <c r="C2135" s="174" t="s">
        <v>124</v>
      </c>
      <c r="D2135" s="188" t="s">
        <v>7</v>
      </c>
      <c r="E2135" s="189"/>
      <c r="F2135" s="190"/>
      <c r="G2135" s="104" t="s">
        <v>49</v>
      </c>
      <c r="H2135" s="104" t="s">
        <v>415</v>
      </c>
      <c r="I2135" s="5">
        <v>2022</v>
      </c>
    </row>
    <row r="2136" spans="1:9" ht="20.100000000000001" customHeight="1" x14ac:dyDescent="0.25">
      <c r="A2136" s="172"/>
      <c r="B2136" s="169"/>
      <c r="C2136" s="183"/>
      <c r="D2136" s="188" t="s">
        <v>134</v>
      </c>
      <c r="E2136" s="189"/>
      <c r="F2136" s="190"/>
      <c r="G2136" s="104" t="s">
        <v>49</v>
      </c>
      <c r="H2136" s="104" t="s">
        <v>415</v>
      </c>
      <c r="I2136" s="5">
        <v>1010</v>
      </c>
    </row>
    <row r="2137" spans="1:9" ht="20.100000000000001" customHeight="1" x14ac:dyDescent="0.25">
      <c r="A2137" s="173"/>
      <c r="B2137" s="169"/>
      <c r="C2137" s="217"/>
      <c r="D2137" s="188" t="s">
        <v>25</v>
      </c>
      <c r="E2137" s="189"/>
      <c r="F2137" s="190"/>
      <c r="G2137" s="104" t="s">
        <v>49</v>
      </c>
      <c r="H2137" s="104" t="s">
        <v>415</v>
      </c>
      <c r="I2137" s="5">
        <v>1012</v>
      </c>
    </row>
    <row r="2138" spans="1:9" ht="20.100000000000001" customHeight="1" x14ac:dyDescent="0.25">
      <c r="A2138" s="171" t="s">
        <v>123</v>
      </c>
      <c r="B2138" s="169"/>
      <c r="C2138" s="174" t="s">
        <v>125</v>
      </c>
      <c r="D2138" s="188" t="s">
        <v>7</v>
      </c>
      <c r="E2138" s="189"/>
      <c r="F2138" s="190"/>
      <c r="G2138" s="104" t="s">
        <v>49</v>
      </c>
      <c r="H2138" s="104" t="s">
        <v>415</v>
      </c>
      <c r="I2138" s="5">
        <v>1010</v>
      </c>
    </row>
    <row r="2139" spans="1:9" ht="20.100000000000001" customHeight="1" x14ac:dyDescent="0.25">
      <c r="A2139" s="172"/>
      <c r="B2139" s="169"/>
      <c r="C2139" s="183"/>
      <c r="D2139" s="188" t="s">
        <v>134</v>
      </c>
      <c r="E2139" s="189"/>
      <c r="F2139" s="190"/>
      <c r="G2139" s="104" t="s">
        <v>49</v>
      </c>
      <c r="H2139" s="104" t="s">
        <v>415</v>
      </c>
      <c r="I2139" s="5">
        <v>209</v>
      </c>
    </row>
    <row r="2140" spans="1:9" ht="20.100000000000001" customHeight="1" x14ac:dyDescent="0.25">
      <c r="A2140" s="172"/>
      <c r="B2140" s="170"/>
      <c r="C2140" s="217"/>
      <c r="D2140" s="188" t="s">
        <v>25</v>
      </c>
      <c r="E2140" s="189"/>
      <c r="F2140" s="190"/>
      <c r="G2140" s="104" t="s">
        <v>49</v>
      </c>
      <c r="H2140" s="104" t="s">
        <v>415</v>
      </c>
      <c r="I2140" s="5">
        <v>801</v>
      </c>
    </row>
    <row r="2141" spans="1:9" ht="20.100000000000001" customHeight="1" x14ac:dyDescent="0.25">
      <c r="A2141" s="172"/>
      <c r="B2141" s="171" t="s">
        <v>69</v>
      </c>
      <c r="C2141" s="174" t="s">
        <v>126</v>
      </c>
      <c r="D2141" s="184" t="s">
        <v>7</v>
      </c>
      <c r="E2141" s="189"/>
      <c r="F2141" s="190"/>
      <c r="G2141" s="104" t="s">
        <v>127</v>
      </c>
      <c r="H2141" s="104" t="s">
        <v>416</v>
      </c>
      <c r="I2141" s="5">
        <v>511</v>
      </c>
    </row>
    <row r="2142" spans="1:9" ht="20.100000000000001" customHeight="1" x14ac:dyDescent="0.25">
      <c r="A2142" s="172"/>
      <c r="B2142" s="172"/>
      <c r="C2142" s="175"/>
      <c r="D2142" s="38"/>
      <c r="E2142" s="196" t="s">
        <v>137</v>
      </c>
      <c r="F2142" s="197"/>
      <c r="G2142" s="286" t="s">
        <v>6</v>
      </c>
      <c r="H2142" s="286" t="s">
        <v>417</v>
      </c>
      <c r="I2142" s="356">
        <f>(I2148+I2149)/I2141*100</f>
        <v>13.111545988258316</v>
      </c>
    </row>
    <row r="2143" spans="1:9" ht="20.100000000000001" customHeight="1" x14ac:dyDescent="0.25">
      <c r="A2143" s="172"/>
      <c r="B2143" s="172"/>
      <c r="C2143" s="175"/>
      <c r="D2143" s="38"/>
      <c r="E2143" s="198"/>
      <c r="F2143" s="199"/>
      <c r="G2143" s="297"/>
      <c r="H2143" s="297"/>
      <c r="I2143" s="357"/>
    </row>
    <row r="2144" spans="1:9" ht="20.100000000000001" customHeight="1" x14ac:dyDescent="0.25">
      <c r="A2144" s="172"/>
      <c r="B2144" s="172"/>
      <c r="C2144" s="175"/>
      <c r="D2144" s="38"/>
      <c r="E2144" s="196" t="s">
        <v>128</v>
      </c>
      <c r="F2144" s="197"/>
      <c r="G2144" s="286" t="s">
        <v>6</v>
      </c>
      <c r="H2144" s="286" t="s">
        <v>417</v>
      </c>
      <c r="I2144" s="356">
        <f>I2142/2</f>
        <v>6.5557729941291578</v>
      </c>
    </row>
    <row r="2145" spans="1:9" ht="20.100000000000001" customHeight="1" x14ac:dyDescent="0.25">
      <c r="A2145" s="172"/>
      <c r="B2145" s="172"/>
      <c r="C2145" s="175"/>
      <c r="D2145" s="38"/>
      <c r="E2145" s="198"/>
      <c r="F2145" s="199"/>
      <c r="G2145" s="297"/>
      <c r="H2145" s="297"/>
      <c r="I2145" s="357"/>
    </row>
    <row r="2146" spans="1:9" ht="20.100000000000001" customHeight="1" x14ac:dyDescent="0.25">
      <c r="A2146" s="172"/>
      <c r="B2146" s="172"/>
      <c r="C2146" s="175"/>
      <c r="D2146" s="34"/>
      <c r="E2146" s="64" t="s">
        <v>218</v>
      </c>
      <c r="F2146" s="95"/>
      <c r="G2146" s="3" t="s">
        <v>5</v>
      </c>
      <c r="H2146" s="10" t="s">
        <v>417</v>
      </c>
      <c r="I2146" s="9" t="e">
        <f>I2141/N515*1000</f>
        <v>#DIV/0!</v>
      </c>
    </row>
    <row r="2147" spans="1:9" ht="20.100000000000001" customHeight="1" x14ac:dyDescent="0.25">
      <c r="A2147" s="172"/>
      <c r="B2147" s="172"/>
      <c r="C2147" s="175"/>
      <c r="D2147" s="97" t="s">
        <v>129</v>
      </c>
      <c r="E2147" s="39"/>
      <c r="F2147" s="58"/>
      <c r="G2147" s="104" t="s">
        <v>127</v>
      </c>
      <c r="H2147" s="104" t="s">
        <v>416</v>
      </c>
      <c r="I2147" s="9">
        <f>I2141-I2148-I2149</f>
        <v>444</v>
      </c>
    </row>
    <row r="2148" spans="1:9" ht="20.100000000000001" customHeight="1" x14ac:dyDescent="0.25">
      <c r="A2148" s="172"/>
      <c r="B2148" s="172"/>
      <c r="C2148" s="175"/>
      <c r="D2148" s="97" t="s">
        <v>206</v>
      </c>
      <c r="E2148" s="39"/>
      <c r="F2148" s="58"/>
      <c r="G2148" s="104" t="s">
        <v>127</v>
      </c>
      <c r="H2148" s="104" t="s">
        <v>416</v>
      </c>
      <c r="I2148" s="9">
        <v>32</v>
      </c>
    </row>
    <row r="2149" spans="1:9" ht="20.100000000000001" customHeight="1" x14ac:dyDescent="0.25">
      <c r="A2149" s="172"/>
      <c r="B2149" s="172"/>
      <c r="C2149" s="176"/>
      <c r="D2149" s="97" t="s">
        <v>219</v>
      </c>
      <c r="E2149" s="39"/>
      <c r="F2149" s="55"/>
      <c r="G2149" s="104" t="s">
        <v>127</v>
      </c>
      <c r="H2149" s="104" t="s">
        <v>416</v>
      </c>
      <c r="I2149" s="9">
        <v>35</v>
      </c>
    </row>
    <row r="2150" spans="1:9" ht="20.100000000000001" customHeight="1" x14ac:dyDescent="0.25">
      <c r="A2150" s="172"/>
      <c r="B2150" s="172"/>
      <c r="C2150" s="174" t="s">
        <v>130</v>
      </c>
      <c r="D2150" s="184" t="s">
        <v>7</v>
      </c>
      <c r="E2150" s="189"/>
      <c r="F2150" s="190"/>
      <c r="G2150" s="104" t="s">
        <v>127</v>
      </c>
      <c r="H2150" s="104" t="s">
        <v>416</v>
      </c>
      <c r="I2150" s="5">
        <v>180</v>
      </c>
    </row>
    <row r="2151" spans="1:9" ht="20.100000000000001" customHeight="1" x14ac:dyDescent="0.25">
      <c r="A2151" s="172"/>
      <c r="B2151" s="172"/>
      <c r="C2151" s="221"/>
      <c r="D2151" s="38"/>
      <c r="E2151" s="196" t="s">
        <v>207</v>
      </c>
      <c r="F2151" s="197"/>
      <c r="G2151" s="286" t="s">
        <v>6</v>
      </c>
      <c r="H2151" s="286" t="s">
        <v>417</v>
      </c>
      <c r="I2151" s="356">
        <f>(I2157+I2158)/I2150*100</f>
        <v>20.555555555555554</v>
      </c>
    </row>
    <row r="2152" spans="1:9" ht="20.100000000000001" customHeight="1" x14ac:dyDescent="0.25">
      <c r="A2152" s="172"/>
      <c r="B2152" s="172"/>
      <c r="C2152" s="221"/>
      <c r="D2152" s="38"/>
      <c r="E2152" s="198"/>
      <c r="F2152" s="199"/>
      <c r="G2152" s="297"/>
      <c r="H2152" s="297"/>
      <c r="I2152" s="357"/>
    </row>
    <row r="2153" spans="1:9" ht="20.100000000000001" customHeight="1" x14ac:dyDescent="0.25">
      <c r="A2153" s="172"/>
      <c r="B2153" s="172"/>
      <c r="C2153" s="221"/>
      <c r="D2153" s="38"/>
      <c r="E2153" s="196" t="s">
        <v>131</v>
      </c>
      <c r="F2153" s="197"/>
      <c r="G2153" s="286" t="s">
        <v>6</v>
      </c>
      <c r="H2153" s="286" t="s">
        <v>417</v>
      </c>
      <c r="I2153" s="356">
        <f>I2151/2</f>
        <v>10.277777777777777</v>
      </c>
    </row>
    <row r="2154" spans="1:9" ht="20.100000000000001" customHeight="1" x14ac:dyDescent="0.25">
      <c r="A2154" s="172"/>
      <c r="B2154" s="172"/>
      <c r="C2154" s="221"/>
      <c r="D2154" s="38"/>
      <c r="E2154" s="198"/>
      <c r="F2154" s="199"/>
      <c r="G2154" s="297"/>
      <c r="H2154" s="297"/>
      <c r="I2154" s="357"/>
    </row>
    <row r="2155" spans="1:9" ht="20.100000000000001" customHeight="1" x14ac:dyDescent="0.25">
      <c r="A2155" s="172"/>
      <c r="B2155" s="172"/>
      <c r="C2155" s="221"/>
      <c r="D2155" s="34"/>
      <c r="E2155" s="64" t="s">
        <v>220</v>
      </c>
      <c r="F2155" s="95"/>
      <c r="G2155" s="3" t="s">
        <v>5</v>
      </c>
      <c r="H2155" s="10" t="s">
        <v>417</v>
      </c>
      <c r="I2155" s="30" t="e">
        <f>I2150/N515*1000</f>
        <v>#DIV/0!</v>
      </c>
    </row>
    <row r="2156" spans="1:9" ht="20.100000000000001" customHeight="1" x14ac:dyDescent="0.25">
      <c r="A2156" s="172"/>
      <c r="B2156" s="172"/>
      <c r="C2156" s="221"/>
      <c r="D2156" s="97" t="s">
        <v>129</v>
      </c>
      <c r="E2156" s="39"/>
      <c r="F2156" s="58"/>
      <c r="G2156" s="104" t="s">
        <v>127</v>
      </c>
      <c r="H2156" s="104" t="s">
        <v>416</v>
      </c>
      <c r="I2156" s="28">
        <f>I2150-I2157-I2158</f>
        <v>143</v>
      </c>
    </row>
    <row r="2157" spans="1:9" ht="20.100000000000001" customHeight="1" x14ac:dyDescent="0.25">
      <c r="A2157" s="172"/>
      <c r="B2157" s="172"/>
      <c r="C2157" s="221"/>
      <c r="D2157" s="97" t="s">
        <v>206</v>
      </c>
      <c r="E2157" s="39"/>
      <c r="F2157" s="58"/>
      <c r="G2157" s="104" t="s">
        <v>127</v>
      </c>
      <c r="H2157" s="104" t="s">
        <v>416</v>
      </c>
      <c r="I2157" s="28">
        <v>28</v>
      </c>
    </row>
    <row r="2158" spans="1:9" ht="20.100000000000001" customHeight="1" x14ac:dyDescent="0.25">
      <c r="A2158" s="172"/>
      <c r="B2158" s="172"/>
      <c r="C2158" s="222"/>
      <c r="D2158" s="97" t="s">
        <v>219</v>
      </c>
      <c r="E2158" s="39"/>
      <c r="F2158" s="55"/>
      <c r="G2158" s="104" t="s">
        <v>127</v>
      </c>
      <c r="H2158" s="104" t="s">
        <v>416</v>
      </c>
      <c r="I2158" s="29">
        <v>9</v>
      </c>
    </row>
    <row r="2159" spans="1:9" ht="20.100000000000001" customHeight="1" x14ac:dyDescent="0.25">
      <c r="A2159" s="172"/>
      <c r="B2159" s="172"/>
      <c r="C2159" s="184" t="s">
        <v>133</v>
      </c>
      <c r="D2159" s="218"/>
      <c r="E2159" s="361" t="s">
        <v>134</v>
      </c>
      <c r="F2159" s="362"/>
      <c r="G2159" s="3" t="s">
        <v>5</v>
      </c>
      <c r="H2159" s="10" t="s">
        <v>417</v>
      </c>
      <c r="I2159" s="25" t="e">
        <f>I2150/Q515*1000</f>
        <v>#DIV/0!</v>
      </c>
    </row>
    <row r="2160" spans="1:9" ht="20.100000000000001" customHeight="1" x14ac:dyDescent="0.25">
      <c r="A2160" s="172"/>
      <c r="B2160" s="172"/>
      <c r="C2160" s="260"/>
      <c r="D2160" s="226"/>
      <c r="E2160" s="361" t="s">
        <v>25</v>
      </c>
      <c r="F2160" s="362"/>
      <c r="G2160" s="3" t="s">
        <v>5</v>
      </c>
      <c r="H2160" s="10" t="s">
        <v>417</v>
      </c>
      <c r="I2160" s="25" t="e">
        <f>I2150/R515*1000</f>
        <v>#DIV/0!</v>
      </c>
    </row>
    <row r="2161" spans="1:9" ht="20.100000000000001" customHeight="1" x14ac:dyDescent="0.25">
      <c r="A2161" s="172"/>
      <c r="B2161" s="172"/>
      <c r="C2161" s="174" t="s">
        <v>135</v>
      </c>
      <c r="D2161" s="188" t="s">
        <v>7</v>
      </c>
      <c r="E2161" s="189"/>
      <c r="F2161" s="190"/>
      <c r="G2161" s="104" t="s">
        <v>49</v>
      </c>
      <c r="H2161" s="104" t="s">
        <v>415</v>
      </c>
      <c r="I2161" s="29">
        <v>33151</v>
      </c>
    </row>
    <row r="2162" spans="1:9" ht="20.100000000000001" customHeight="1" x14ac:dyDescent="0.25">
      <c r="A2162" s="172"/>
      <c r="B2162" s="172"/>
      <c r="C2162" s="183"/>
      <c r="D2162" s="188" t="s">
        <v>134</v>
      </c>
      <c r="E2162" s="189"/>
      <c r="F2162" s="190"/>
      <c r="G2162" s="104" t="s">
        <v>49</v>
      </c>
      <c r="H2162" s="104" t="s">
        <v>415</v>
      </c>
      <c r="I2162" s="29">
        <v>17844</v>
      </c>
    </row>
    <row r="2163" spans="1:9" ht="20.100000000000001" customHeight="1" x14ac:dyDescent="0.25">
      <c r="A2163" s="172"/>
      <c r="B2163" s="172"/>
      <c r="C2163" s="217"/>
      <c r="D2163" s="188" t="s">
        <v>25</v>
      </c>
      <c r="E2163" s="189"/>
      <c r="F2163" s="190"/>
      <c r="G2163" s="104" t="s">
        <v>49</v>
      </c>
      <c r="H2163" s="104" t="s">
        <v>415</v>
      </c>
      <c r="I2163" s="29">
        <v>15307</v>
      </c>
    </row>
    <row r="2164" spans="1:9" ht="20.100000000000001" customHeight="1" x14ac:dyDescent="0.25">
      <c r="A2164" s="172"/>
      <c r="B2164" s="172"/>
      <c r="C2164" s="174" t="s">
        <v>136</v>
      </c>
      <c r="D2164" s="188" t="s">
        <v>7</v>
      </c>
      <c r="E2164" s="189"/>
      <c r="F2164" s="190"/>
      <c r="G2164" s="104" t="s">
        <v>49</v>
      </c>
      <c r="H2164" s="104" t="s">
        <v>415</v>
      </c>
      <c r="I2164" s="29">
        <v>32194</v>
      </c>
    </row>
    <row r="2165" spans="1:9" ht="20.100000000000001" customHeight="1" x14ac:dyDescent="0.25">
      <c r="A2165" s="172"/>
      <c r="B2165" s="172"/>
      <c r="C2165" s="183"/>
      <c r="D2165" s="188" t="s">
        <v>134</v>
      </c>
      <c r="E2165" s="189"/>
      <c r="F2165" s="190"/>
      <c r="G2165" s="104" t="s">
        <v>49</v>
      </c>
      <c r="H2165" s="104" t="s">
        <v>415</v>
      </c>
      <c r="I2165" s="29">
        <v>16238</v>
      </c>
    </row>
    <row r="2166" spans="1:9" ht="20.100000000000001" customHeight="1" x14ac:dyDescent="0.25">
      <c r="A2166" s="172"/>
      <c r="B2166" s="172"/>
      <c r="C2166" s="217"/>
      <c r="D2166" s="188" t="s">
        <v>25</v>
      </c>
      <c r="E2166" s="189"/>
      <c r="F2166" s="190"/>
      <c r="G2166" s="104" t="s">
        <v>49</v>
      </c>
      <c r="H2166" s="104" t="s">
        <v>415</v>
      </c>
      <c r="I2166" s="5">
        <v>15956</v>
      </c>
    </row>
    <row r="2167" spans="1:9" ht="20.100000000000001" customHeight="1" x14ac:dyDescent="0.25">
      <c r="A2167" s="172"/>
      <c r="B2167" s="172"/>
      <c r="C2167" s="174" t="s">
        <v>124</v>
      </c>
      <c r="D2167" s="188" t="s">
        <v>7</v>
      </c>
      <c r="E2167" s="189"/>
      <c r="F2167" s="190"/>
      <c r="G2167" s="104" t="s">
        <v>49</v>
      </c>
      <c r="H2167" s="104" t="s">
        <v>415</v>
      </c>
      <c r="I2167" s="5">
        <v>5863</v>
      </c>
    </row>
    <row r="2168" spans="1:9" ht="20.100000000000001" customHeight="1" x14ac:dyDescent="0.25">
      <c r="A2168" s="172"/>
      <c r="B2168" s="172"/>
      <c r="C2168" s="175"/>
      <c r="D2168" s="188" t="s">
        <v>134</v>
      </c>
      <c r="E2168" s="189"/>
      <c r="F2168" s="190"/>
      <c r="G2168" s="104" t="s">
        <v>49</v>
      </c>
      <c r="H2168" s="104" t="s">
        <v>415</v>
      </c>
      <c r="I2168" s="5">
        <v>2765</v>
      </c>
    </row>
    <row r="2169" spans="1:9" ht="20.100000000000001" customHeight="1" x14ac:dyDescent="0.25">
      <c r="A2169" s="172"/>
      <c r="B2169" s="172"/>
      <c r="C2169" s="176"/>
      <c r="D2169" s="188" t="s">
        <v>25</v>
      </c>
      <c r="E2169" s="189"/>
      <c r="F2169" s="190"/>
      <c r="G2169" s="104" t="s">
        <v>49</v>
      </c>
      <c r="H2169" s="104" t="s">
        <v>415</v>
      </c>
      <c r="I2169" s="5">
        <v>3098</v>
      </c>
    </row>
    <row r="2170" spans="1:9" ht="20.100000000000001" customHeight="1" x14ac:dyDescent="0.25">
      <c r="A2170" s="172"/>
      <c r="B2170" s="172"/>
      <c r="C2170" s="174" t="s">
        <v>125</v>
      </c>
      <c r="D2170" s="188" t="s">
        <v>7</v>
      </c>
      <c r="E2170" s="189"/>
      <c r="F2170" s="190"/>
      <c r="G2170" s="104" t="s">
        <v>49</v>
      </c>
      <c r="H2170" s="104" t="s">
        <v>415</v>
      </c>
      <c r="I2170" s="5">
        <v>4188</v>
      </c>
    </row>
    <row r="2171" spans="1:9" ht="20.100000000000001" customHeight="1" x14ac:dyDescent="0.25">
      <c r="A2171" s="172"/>
      <c r="B2171" s="172"/>
      <c r="C2171" s="183"/>
      <c r="D2171" s="188" t="s">
        <v>134</v>
      </c>
      <c r="E2171" s="189"/>
      <c r="F2171" s="190"/>
      <c r="G2171" s="104" t="s">
        <v>49</v>
      </c>
      <c r="H2171" s="104" t="s">
        <v>415</v>
      </c>
      <c r="I2171" s="5">
        <v>740</v>
      </c>
    </row>
    <row r="2172" spans="1:9" ht="20.100000000000001" customHeight="1" x14ac:dyDescent="0.25">
      <c r="A2172" s="173"/>
      <c r="B2172" s="81"/>
      <c r="C2172" s="217"/>
      <c r="D2172" s="188" t="s">
        <v>25</v>
      </c>
      <c r="E2172" s="189"/>
      <c r="F2172" s="190"/>
      <c r="G2172" s="104" t="s">
        <v>49</v>
      </c>
      <c r="H2172" s="104" t="s">
        <v>415</v>
      </c>
      <c r="I2172" s="5">
        <v>3448</v>
      </c>
    </row>
    <row r="2173" spans="1:9" ht="20.100000000000001" customHeight="1" x14ac:dyDescent="0.25">
      <c r="A2173" s="171" t="s">
        <v>123</v>
      </c>
      <c r="B2173" s="171" t="s">
        <v>100</v>
      </c>
      <c r="C2173" s="174" t="s">
        <v>126</v>
      </c>
      <c r="D2173" s="184" t="s">
        <v>7</v>
      </c>
      <c r="E2173" s="189"/>
      <c r="F2173" s="190"/>
      <c r="G2173" s="104" t="s">
        <v>127</v>
      </c>
      <c r="H2173" s="104" t="s">
        <v>416</v>
      </c>
      <c r="I2173" s="5">
        <v>866</v>
      </c>
    </row>
    <row r="2174" spans="1:9" ht="20.100000000000001" customHeight="1" x14ac:dyDescent="0.25">
      <c r="A2174" s="172"/>
      <c r="B2174" s="172"/>
      <c r="C2174" s="221"/>
      <c r="D2174" s="38"/>
      <c r="E2174" s="196" t="s">
        <v>137</v>
      </c>
      <c r="F2174" s="197"/>
      <c r="G2174" s="286" t="s">
        <v>6</v>
      </c>
      <c r="H2174" s="286" t="s">
        <v>417</v>
      </c>
      <c r="I2174" s="356">
        <f>(I2180+I2181)/I2173*100</f>
        <v>12.009237875288683</v>
      </c>
    </row>
    <row r="2175" spans="1:9" ht="20.100000000000001" customHeight="1" x14ac:dyDescent="0.25">
      <c r="A2175" s="172"/>
      <c r="B2175" s="172"/>
      <c r="C2175" s="221"/>
      <c r="D2175" s="38"/>
      <c r="E2175" s="198"/>
      <c r="F2175" s="199"/>
      <c r="G2175" s="297"/>
      <c r="H2175" s="297"/>
      <c r="I2175" s="357"/>
    </row>
    <row r="2176" spans="1:9" ht="20.100000000000001" customHeight="1" x14ac:dyDescent="0.25">
      <c r="A2176" s="172"/>
      <c r="B2176" s="172"/>
      <c r="C2176" s="221"/>
      <c r="D2176" s="38"/>
      <c r="E2176" s="196" t="s">
        <v>128</v>
      </c>
      <c r="F2176" s="197"/>
      <c r="G2176" s="286" t="s">
        <v>6</v>
      </c>
      <c r="H2176" s="286" t="s">
        <v>417</v>
      </c>
      <c r="I2176" s="356">
        <f>I2174/2</f>
        <v>6.0046189376443415</v>
      </c>
    </row>
    <row r="2177" spans="1:9" ht="20.100000000000001" customHeight="1" x14ac:dyDescent="0.25">
      <c r="A2177" s="172"/>
      <c r="B2177" s="172"/>
      <c r="C2177" s="221"/>
      <c r="D2177" s="38"/>
      <c r="E2177" s="198"/>
      <c r="F2177" s="199"/>
      <c r="G2177" s="297"/>
      <c r="H2177" s="297"/>
      <c r="I2177" s="357"/>
    </row>
    <row r="2178" spans="1:9" ht="20.100000000000001" customHeight="1" x14ac:dyDescent="0.25">
      <c r="A2178" s="172"/>
      <c r="B2178" s="172"/>
      <c r="C2178" s="221"/>
      <c r="D2178" s="34"/>
      <c r="E2178" s="64" t="s">
        <v>218</v>
      </c>
      <c r="F2178" s="95"/>
      <c r="G2178" s="3" t="s">
        <v>5</v>
      </c>
      <c r="H2178" s="10" t="s">
        <v>417</v>
      </c>
      <c r="I2178" s="27" t="e">
        <f>I2173/N516*1000</f>
        <v>#DIV/0!</v>
      </c>
    </row>
    <row r="2179" spans="1:9" ht="20.100000000000001" customHeight="1" x14ac:dyDescent="0.25">
      <c r="A2179" s="172"/>
      <c r="B2179" s="172"/>
      <c r="C2179" s="221"/>
      <c r="D2179" s="97" t="s">
        <v>129</v>
      </c>
      <c r="E2179" s="39"/>
      <c r="F2179" s="58"/>
      <c r="G2179" s="104" t="s">
        <v>127</v>
      </c>
      <c r="H2179" s="104" t="s">
        <v>416</v>
      </c>
      <c r="I2179" s="9">
        <f>I2173-I2180-I2181</f>
        <v>762</v>
      </c>
    </row>
    <row r="2180" spans="1:9" ht="20.100000000000001" customHeight="1" x14ac:dyDescent="0.25">
      <c r="A2180" s="172"/>
      <c r="B2180" s="172"/>
      <c r="C2180" s="221"/>
      <c r="D2180" s="97" t="s">
        <v>206</v>
      </c>
      <c r="E2180" s="39"/>
      <c r="F2180" s="58"/>
      <c r="G2180" s="104" t="s">
        <v>127</v>
      </c>
      <c r="H2180" s="104" t="s">
        <v>416</v>
      </c>
      <c r="I2180" s="9">
        <v>46</v>
      </c>
    </row>
    <row r="2181" spans="1:9" ht="20.100000000000001" customHeight="1" x14ac:dyDescent="0.25">
      <c r="A2181" s="172"/>
      <c r="B2181" s="172"/>
      <c r="C2181" s="222"/>
      <c r="D2181" s="97" t="s">
        <v>219</v>
      </c>
      <c r="E2181" s="39"/>
      <c r="F2181" s="55"/>
      <c r="G2181" s="104" t="s">
        <v>127</v>
      </c>
      <c r="H2181" s="104" t="s">
        <v>416</v>
      </c>
      <c r="I2181" s="9">
        <v>58</v>
      </c>
    </row>
    <row r="2182" spans="1:9" ht="20.100000000000001" customHeight="1" x14ac:dyDescent="0.25">
      <c r="A2182" s="172"/>
      <c r="B2182" s="172"/>
      <c r="C2182" s="174" t="s">
        <v>130</v>
      </c>
      <c r="D2182" s="184" t="s">
        <v>7</v>
      </c>
      <c r="E2182" s="189"/>
      <c r="F2182" s="190"/>
      <c r="G2182" s="104" t="s">
        <v>127</v>
      </c>
      <c r="H2182" s="104" t="s">
        <v>416</v>
      </c>
      <c r="I2182" s="5">
        <v>250</v>
      </c>
    </row>
    <row r="2183" spans="1:9" ht="20.100000000000001" customHeight="1" x14ac:dyDescent="0.25">
      <c r="A2183" s="172"/>
      <c r="B2183" s="172"/>
      <c r="C2183" s="221"/>
      <c r="D2183" s="38"/>
      <c r="E2183" s="196" t="s">
        <v>207</v>
      </c>
      <c r="F2183" s="197"/>
      <c r="G2183" s="286" t="s">
        <v>6</v>
      </c>
      <c r="H2183" s="286" t="s">
        <v>417</v>
      </c>
      <c r="I2183" s="356">
        <f>(I2189+I2190)/I2182*100</f>
        <v>16</v>
      </c>
    </row>
    <row r="2184" spans="1:9" ht="20.100000000000001" customHeight="1" x14ac:dyDescent="0.25">
      <c r="A2184" s="172"/>
      <c r="B2184" s="172"/>
      <c r="C2184" s="221"/>
      <c r="D2184" s="38"/>
      <c r="E2184" s="198"/>
      <c r="F2184" s="199"/>
      <c r="G2184" s="297"/>
      <c r="H2184" s="297"/>
      <c r="I2184" s="357"/>
    </row>
    <row r="2185" spans="1:9" ht="20.100000000000001" customHeight="1" x14ac:dyDescent="0.25">
      <c r="A2185" s="172"/>
      <c r="B2185" s="172"/>
      <c r="C2185" s="221"/>
      <c r="D2185" s="38"/>
      <c r="E2185" s="196" t="s">
        <v>131</v>
      </c>
      <c r="F2185" s="197"/>
      <c r="G2185" s="286" t="s">
        <v>6</v>
      </c>
      <c r="H2185" s="286" t="s">
        <v>417</v>
      </c>
      <c r="I2185" s="356">
        <f>I2183/2</f>
        <v>8</v>
      </c>
    </row>
    <row r="2186" spans="1:9" ht="20.100000000000001" customHeight="1" x14ac:dyDescent="0.25">
      <c r="A2186" s="172"/>
      <c r="B2186" s="172"/>
      <c r="C2186" s="221"/>
      <c r="D2186" s="38"/>
      <c r="E2186" s="198"/>
      <c r="F2186" s="199"/>
      <c r="G2186" s="297"/>
      <c r="H2186" s="297"/>
      <c r="I2186" s="357"/>
    </row>
    <row r="2187" spans="1:9" ht="20.100000000000001" customHeight="1" x14ac:dyDescent="0.25">
      <c r="A2187" s="172"/>
      <c r="B2187" s="172"/>
      <c r="C2187" s="221"/>
      <c r="D2187" s="34"/>
      <c r="E2187" s="64" t="s">
        <v>220</v>
      </c>
      <c r="F2187" s="95"/>
      <c r="G2187" s="3" t="s">
        <v>5</v>
      </c>
      <c r="H2187" s="10" t="s">
        <v>417</v>
      </c>
      <c r="I2187" s="30" t="e">
        <f>I2182/N516*1000</f>
        <v>#DIV/0!</v>
      </c>
    </row>
    <row r="2188" spans="1:9" ht="20.100000000000001" customHeight="1" x14ac:dyDescent="0.25">
      <c r="A2188" s="172"/>
      <c r="B2188" s="172"/>
      <c r="C2188" s="221"/>
      <c r="D2188" s="97" t="s">
        <v>129</v>
      </c>
      <c r="E2188" s="39"/>
      <c r="F2188" s="58"/>
      <c r="G2188" s="104" t="s">
        <v>127</v>
      </c>
      <c r="H2188" s="104" t="s">
        <v>416</v>
      </c>
      <c r="I2188" s="28">
        <f>I2182-I2189-I2190</f>
        <v>210</v>
      </c>
    </row>
    <row r="2189" spans="1:9" ht="20.100000000000001" customHeight="1" x14ac:dyDescent="0.25">
      <c r="A2189" s="172"/>
      <c r="B2189" s="172"/>
      <c r="C2189" s="221"/>
      <c r="D2189" s="97" t="s">
        <v>206</v>
      </c>
      <c r="E2189" s="39"/>
      <c r="F2189" s="58"/>
      <c r="G2189" s="104" t="s">
        <v>127</v>
      </c>
      <c r="H2189" s="104" t="s">
        <v>416</v>
      </c>
      <c r="I2189" s="28">
        <v>23</v>
      </c>
    </row>
    <row r="2190" spans="1:9" ht="20.100000000000001" customHeight="1" x14ac:dyDescent="0.25">
      <c r="A2190" s="172"/>
      <c r="B2190" s="172"/>
      <c r="C2190" s="222"/>
      <c r="D2190" s="97" t="s">
        <v>219</v>
      </c>
      <c r="E2190" s="39"/>
      <c r="F2190" s="55"/>
      <c r="G2190" s="104" t="s">
        <v>127</v>
      </c>
      <c r="H2190" s="104" t="s">
        <v>416</v>
      </c>
      <c r="I2190" s="29">
        <v>17</v>
      </c>
    </row>
    <row r="2191" spans="1:9" ht="20.100000000000001" customHeight="1" x14ac:dyDescent="0.25">
      <c r="A2191" s="172"/>
      <c r="B2191" s="172"/>
      <c r="C2191" s="184" t="s">
        <v>133</v>
      </c>
      <c r="D2191" s="218"/>
      <c r="E2191" s="361" t="s">
        <v>134</v>
      </c>
      <c r="F2191" s="362"/>
      <c r="G2191" s="3" t="s">
        <v>5</v>
      </c>
      <c r="H2191" s="10" t="s">
        <v>417</v>
      </c>
      <c r="I2191" s="25" t="e">
        <f>I2182/Q516*1000</f>
        <v>#DIV/0!</v>
      </c>
    </row>
    <row r="2192" spans="1:9" ht="20.100000000000001" customHeight="1" x14ac:dyDescent="0.25">
      <c r="A2192" s="172"/>
      <c r="B2192" s="172"/>
      <c r="C2192" s="260"/>
      <c r="D2192" s="226"/>
      <c r="E2192" s="361" t="s">
        <v>25</v>
      </c>
      <c r="F2192" s="362"/>
      <c r="G2192" s="3" t="s">
        <v>5</v>
      </c>
      <c r="H2192" s="10" t="s">
        <v>417</v>
      </c>
      <c r="I2192" s="25" t="e">
        <f>I2182/R516*1000</f>
        <v>#DIV/0!</v>
      </c>
    </row>
    <row r="2193" spans="1:9" ht="20.100000000000001" customHeight="1" x14ac:dyDescent="0.25">
      <c r="A2193" s="172"/>
      <c r="B2193" s="172"/>
      <c r="C2193" s="174" t="s">
        <v>135</v>
      </c>
      <c r="D2193" s="188" t="s">
        <v>7</v>
      </c>
      <c r="E2193" s="189"/>
      <c r="F2193" s="190"/>
      <c r="G2193" s="104" t="s">
        <v>49</v>
      </c>
      <c r="H2193" s="104" t="s">
        <v>415</v>
      </c>
      <c r="I2193" s="29">
        <v>55686</v>
      </c>
    </row>
    <row r="2194" spans="1:9" ht="20.100000000000001" customHeight="1" x14ac:dyDescent="0.25">
      <c r="A2194" s="172"/>
      <c r="B2194" s="172"/>
      <c r="C2194" s="183"/>
      <c r="D2194" s="188" t="s">
        <v>134</v>
      </c>
      <c r="E2194" s="189"/>
      <c r="F2194" s="190"/>
      <c r="G2194" s="104" t="s">
        <v>49</v>
      </c>
      <c r="H2194" s="104" t="s">
        <v>415</v>
      </c>
      <c r="I2194" s="29">
        <v>28761</v>
      </c>
    </row>
    <row r="2195" spans="1:9" ht="20.100000000000001" customHeight="1" x14ac:dyDescent="0.25">
      <c r="A2195" s="172"/>
      <c r="B2195" s="172"/>
      <c r="C2195" s="217"/>
      <c r="D2195" s="188" t="s">
        <v>25</v>
      </c>
      <c r="E2195" s="189"/>
      <c r="F2195" s="190"/>
      <c r="G2195" s="104" t="s">
        <v>49</v>
      </c>
      <c r="H2195" s="104" t="s">
        <v>415</v>
      </c>
      <c r="I2195" s="29">
        <v>26925</v>
      </c>
    </row>
    <row r="2196" spans="1:9" ht="20.100000000000001" customHeight="1" x14ac:dyDescent="0.25">
      <c r="A2196" s="172"/>
      <c r="B2196" s="172"/>
      <c r="C2196" s="174" t="s">
        <v>136</v>
      </c>
      <c r="D2196" s="188" t="s">
        <v>7</v>
      </c>
      <c r="E2196" s="189"/>
      <c r="F2196" s="190"/>
      <c r="G2196" s="104" t="s">
        <v>49</v>
      </c>
      <c r="H2196" s="104" t="s">
        <v>415</v>
      </c>
      <c r="I2196" s="29">
        <v>53480</v>
      </c>
    </row>
    <row r="2197" spans="1:9" ht="20.100000000000001" customHeight="1" x14ac:dyDescent="0.25">
      <c r="A2197" s="172"/>
      <c r="B2197" s="172"/>
      <c r="C2197" s="183"/>
      <c r="D2197" s="188" t="s">
        <v>134</v>
      </c>
      <c r="E2197" s="189"/>
      <c r="F2197" s="190"/>
      <c r="G2197" s="104" t="s">
        <v>49</v>
      </c>
      <c r="H2197" s="104" t="s">
        <v>415</v>
      </c>
      <c r="I2197" s="29">
        <v>26029</v>
      </c>
    </row>
    <row r="2198" spans="1:9" ht="20.100000000000001" customHeight="1" x14ac:dyDescent="0.25">
      <c r="A2198" s="172"/>
      <c r="B2198" s="172"/>
      <c r="C2198" s="217"/>
      <c r="D2198" s="188" t="s">
        <v>25</v>
      </c>
      <c r="E2198" s="189"/>
      <c r="F2198" s="190"/>
      <c r="G2198" s="104" t="s">
        <v>49</v>
      </c>
      <c r="H2198" s="104" t="s">
        <v>415</v>
      </c>
      <c r="I2198" s="5">
        <v>27451</v>
      </c>
    </row>
    <row r="2199" spans="1:9" ht="20.100000000000001" customHeight="1" x14ac:dyDescent="0.25">
      <c r="A2199" s="172"/>
      <c r="B2199" s="172"/>
      <c r="C2199" s="174" t="s">
        <v>124</v>
      </c>
      <c r="D2199" s="188" t="s">
        <v>7</v>
      </c>
      <c r="E2199" s="189"/>
      <c r="F2199" s="190"/>
      <c r="G2199" s="104" t="s">
        <v>49</v>
      </c>
      <c r="H2199" s="104" t="s">
        <v>415</v>
      </c>
      <c r="I2199" s="5">
        <v>9322</v>
      </c>
    </row>
    <row r="2200" spans="1:9" ht="20.100000000000001" customHeight="1" x14ac:dyDescent="0.25">
      <c r="A2200" s="172"/>
      <c r="B2200" s="172"/>
      <c r="C2200" s="183"/>
      <c r="D2200" s="188" t="s">
        <v>134</v>
      </c>
      <c r="E2200" s="189"/>
      <c r="F2200" s="190"/>
      <c r="G2200" s="104" t="s">
        <v>49</v>
      </c>
      <c r="H2200" s="104" t="s">
        <v>415</v>
      </c>
      <c r="I2200" s="5">
        <v>3683</v>
      </c>
    </row>
    <row r="2201" spans="1:9" ht="20.100000000000001" customHeight="1" x14ac:dyDescent="0.25">
      <c r="A2201" s="172"/>
      <c r="B2201" s="172"/>
      <c r="C2201" s="217"/>
      <c r="D2201" s="188" t="s">
        <v>25</v>
      </c>
      <c r="E2201" s="189"/>
      <c r="F2201" s="190"/>
      <c r="G2201" s="104" t="s">
        <v>49</v>
      </c>
      <c r="H2201" s="104" t="s">
        <v>415</v>
      </c>
      <c r="I2201" s="5">
        <v>5639</v>
      </c>
    </row>
    <row r="2202" spans="1:9" ht="20.100000000000001" customHeight="1" x14ac:dyDescent="0.25">
      <c r="A2202" s="172"/>
      <c r="B2202" s="172"/>
      <c r="C2202" s="174" t="s">
        <v>125</v>
      </c>
      <c r="D2202" s="188" t="s">
        <v>7</v>
      </c>
      <c r="E2202" s="189"/>
      <c r="F2202" s="190"/>
      <c r="G2202" s="104" t="s">
        <v>49</v>
      </c>
      <c r="H2202" s="104" t="s">
        <v>415</v>
      </c>
      <c r="I2202" s="5">
        <v>5014</v>
      </c>
    </row>
    <row r="2203" spans="1:9" ht="20.100000000000001" customHeight="1" x14ac:dyDescent="0.25">
      <c r="A2203" s="172"/>
      <c r="B2203" s="172"/>
      <c r="C2203" s="175"/>
      <c r="D2203" s="188" t="s">
        <v>134</v>
      </c>
      <c r="E2203" s="189"/>
      <c r="F2203" s="190"/>
      <c r="G2203" s="104" t="s">
        <v>49</v>
      </c>
      <c r="H2203" s="104" t="s">
        <v>415</v>
      </c>
      <c r="I2203" s="5">
        <v>884</v>
      </c>
    </row>
    <row r="2204" spans="1:9" ht="20.100000000000001" customHeight="1" x14ac:dyDescent="0.25">
      <c r="A2204" s="172"/>
      <c r="B2204" s="173"/>
      <c r="C2204" s="176"/>
      <c r="D2204" s="188" t="s">
        <v>25</v>
      </c>
      <c r="E2204" s="189"/>
      <c r="F2204" s="190"/>
      <c r="G2204" s="104" t="s">
        <v>49</v>
      </c>
      <c r="H2204" s="104" t="s">
        <v>415</v>
      </c>
      <c r="I2204" s="5">
        <v>4130</v>
      </c>
    </row>
    <row r="2205" spans="1:9" ht="20.100000000000001" customHeight="1" x14ac:dyDescent="0.25">
      <c r="A2205" s="172"/>
      <c r="B2205" s="168" t="s">
        <v>109</v>
      </c>
      <c r="C2205" s="168" t="s">
        <v>405</v>
      </c>
      <c r="D2205" s="184" t="s">
        <v>7</v>
      </c>
      <c r="E2205" s="189"/>
      <c r="F2205" s="190"/>
      <c r="G2205" s="104" t="s">
        <v>127</v>
      </c>
      <c r="H2205" s="104" t="s">
        <v>416</v>
      </c>
      <c r="I2205" s="5">
        <v>704</v>
      </c>
    </row>
    <row r="2206" spans="1:9" ht="20.100000000000001" customHeight="1" x14ac:dyDescent="0.25">
      <c r="A2206" s="172"/>
      <c r="B2206" s="169"/>
      <c r="C2206" s="169"/>
      <c r="D2206" s="38"/>
      <c r="E2206" s="196" t="s">
        <v>137</v>
      </c>
      <c r="F2206" s="197"/>
      <c r="G2206" s="286" t="s">
        <v>6</v>
      </c>
      <c r="H2206" s="286" t="s">
        <v>417</v>
      </c>
      <c r="I2206" s="356">
        <f>(I2212+I2213)/I2205*100</f>
        <v>13.778409090909092</v>
      </c>
    </row>
    <row r="2207" spans="1:9" ht="20.100000000000001" customHeight="1" x14ac:dyDescent="0.25">
      <c r="A2207" s="173"/>
      <c r="B2207" s="169"/>
      <c r="C2207" s="169"/>
      <c r="D2207" s="209"/>
      <c r="E2207" s="198"/>
      <c r="F2207" s="199"/>
      <c r="G2207" s="297"/>
      <c r="H2207" s="297"/>
      <c r="I2207" s="357"/>
    </row>
    <row r="2208" spans="1:9" ht="20.100000000000001" customHeight="1" x14ac:dyDescent="0.25">
      <c r="A2208" s="171" t="s">
        <v>123</v>
      </c>
      <c r="B2208" s="169"/>
      <c r="C2208" s="169"/>
      <c r="D2208" s="209"/>
      <c r="E2208" s="196" t="s">
        <v>128</v>
      </c>
      <c r="F2208" s="197"/>
      <c r="G2208" s="286" t="s">
        <v>6</v>
      </c>
      <c r="H2208" s="286" t="s">
        <v>417</v>
      </c>
      <c r="I2208" s="356">
        <f>I2206/2</f>
        <v>6.8892045454545459</v>
      </c>
    </row>
    <row r="2209" spans="1:9" ht="20.100000000000001" customHeight="1" x14ac:dyDescent="0.25">
      <c r="A2209" s="172"/>
      <c r="B2209" s="169"/>
      <c r="C2209" s="169"/>
      <c r="D2209" s="209"/>
      <c r="E2209" s="198"/>
      <c r="F2209" s="199"/>
      <c r="G2209" s="297"/>
      <c r="H2209" s="297"/>
      <c r="I2209" s="357"/>
    </row>
    <row r="2210" spans="1:9" ht="20.100000000000001" customHeight="1" x14ac:dyDescent="0.25">
      <c r="A2210" s="172"/>
      <c r="B2210" s="169"/>
      <c r="C2210" s="169"/>
      <c r="D2210" s="210"/>
      <c r="E2210" s="64" t="s">
        <v>218</v>
      </c>
      <c r="F2210" s="95"/>
      <c r="G2210" s="3" t="s">
        <v>5</v>
      </c>
      <c r="H2210" s="10" t="s">
        <v>417</v>
      </c>
      <c r="I2210" s="27" t="e">
        <f>I2205/N517*1000</f>
        <v>#DIV/0!</v>
      </c>
    </row>
    <row r="2211" spans="1:9" ht="20.100000000000001" customHeight="1" x14ac:dyDescent="0.25">
      <c r="A2211" s="172"/>
      <c r="B2211" s="169"/>
      <c r="C2211" s="169"/>
      <c r="D2211" s="97" t="s">
        <v>129</v>
      </c>
      <c r="E2211" s="39"/>
      <c r="F2211" s="58"/>
      <c r="G2211" s="104" t="s">
        <v>127</v>
      </c>
      <c r="H2211" s="104" t="s">
        <v>416</v>
      </c>
      <c r="I2211" s="9">
        <f>I2205-I2212-I2213</f>
        <v>607</v>
      </c>
    </row>
    <row r="2212" spans="1:9" ht="20.100000000000001" customHeight="1" x14ac:dyDescent="0.25">
      <c r="A2212" s="172"/>
      <c r="B2212" s="169"/>
      <c r="C2212" s="169"/>
      <c r="D2212" s="97" t="s">
        <v>206</v>
      </c>
      <c r="E2212" s="39"/>
      <c r="F2212" s="58"/>
      <c r="G2212" s="104" t="s">
        <v>127</v>
      </c>
      <c r="H2212" s="104" t="s">
        <v>416</v>
      </c>
      <c r="I2212" s="9">
        <v>44</v>
      </c>
    </row>
    <row r="2213" spans="1:9" ht="20.100000000000001" customHeight="1" x14ac:dyDescent="0.25">
      <c r="A2213" s="172"/>
      <c r="B2213" s="169"/>
      <c r="C2213" s="170"/>
      <c r="D2213" s="97" t="s">
        <v>219</v>
      </c>
      <c r="E2213" s="39"/>
      <c r="F2213" s="55"/>
      <c r="G2213" s="104" t="s">
        <v>127</v>
      </c>
      <c r="H2213" s="104" t="s">
        <v>416</v>
      </c>
      <c r="I2213" s="9">
        <v>53</v>
      </c>
    </row>
    <row r="2214" spans="1:9" ht="20.100000000000001" customHeight="1" x14ac:dyDescent="0.25">
      <c r="A2214" s="172"/>
      <c r="B2214" s="169"/>
      <c r="C2214" s="174" t="s">
        <v>130</v>
      </c>
      <c r="D2214" s="184" t="s">
        <v>7</v>
      </c>
      <c r="E2214" s="189"/>
      <c r="F2214" s="190"/>
      <c r="G2214" s="104" t="s">
        <v>127</v>
      </c>
      <c r="H2214" s="104" t="s">
        <v>416</v>
      </c>
      <c r="I2214" s="5">
        <v>253</v>
      </c>
    </row>
    <row r="2215" spans="1:9" ht="20.100000000000001" customHeight="1" x14ac:dyDescent="0.25">
      <c r="A2215" s="172"/>
      <c r="B2215" s="169"/>
      <c r="C2215" s="175"/>
      <c r="D2215" s="38"/>
      <c r="E2215" s="196" t="s">
        <v>207</v>
      </c>
      <c r="F2215" s="197"/>
      <c r="G2215" s="286" t="s">
        <v>6</v>
      </c>
      <c r="H2215" s="286" t="s">
        <v>417</v>
      </c>
      <c r="I2215" s="292">
        <f>(I2221+I2222)/I2214*100</f>
        <v>16.996047430830039</v>
      </c>
    </row>
    <row r="2216" spans="1:9" ht="20.100000000000001" customHeight="1" x14ac:dyDescent="0.25">
      <c r="A2216" s="172"/>
      <c r="B2216" s="169"/>
      <c r="C2216" s="175"/>
      <c r="D2216" s="38"/>
      <c r="E2216" s="198"/>
      <c r="F2216" s="199"/>
      <c r="G2216" s="297"/>
      <c r="H2216" s="297"/>
      <c r="I2216" s="298"/>
    </row>
    <row r="2217" spans="1:9" ht="20.100000000000001" customHeight="1" x14ac:dyDescent="0.25">
      <c r="A2217" s="172"/>
      <c r="B2217" s="169"/>
      <c r="C2217" s="175"/>
      <c r="D2217" s="38"/>
      <c r="E2217" s="196" t="s">
        <v>131</v>
      </c>
      <c r="F2217" s="197"/>
      <c r="G2217" s="286" t="s">
        <v>6</v>
      </c>
      <c r="H2217" s="286" t="s">
        <v>417</v>
      </c>
      <c r="I2217" s="292">
        <f>I2215/2</f>
        <v>8.4980237154150196</v>
      </c>
    </row>
    <row r="2218" spans="1:9" ht="20.100000000000001" customHeight="1" x14ac:dyDescent="0.25">
      <c r="A2218" s="172"/>
      <c r="B2218" s="169"/>
      <c r="C2218" s="175"/>
      <c r="D2218" s="38"/>
      <c r="E2218" s="198"/>
      <c r="F2218" s="199"/>
      <c r="G2218" s="297"/>
      <c r="H2218" s="297"/>
      <c r="I2218" s="298"/>
    </row>
    <row r="2219" spans="1:9" ht="20.100000000000001" customHeight="1" x14ac:dyDescent="0.25">
      <c r="A2219" s="172"/>
      <c r="B2219" s="169"/>
      <c r="C2219" s="175"/>
      <c r="D2219" s="34"/>
      <c r="E2219" s="64" t="s">
        <v>220</v>
      </c>
      <c r="F2219" s="95"/>
      <c r="G2219" s="3" t="s">
        <v>5</v>
      </c>
      <c r="H2219" s="10" t="s">
        <v>417</v>
      </c>
      <c r="I2219" s="27" t="e">
        <f>I2214/N517*1000</f>
        <v>#DIV/0!</v>
      </c>
    </row>
    <row r="2220" spans="1:9" ht="20.100000000000001" customHeight="1" x14ac:dyDescent="0.25">
      <c r="A2220" s="172"/>
      <c r="B2220" s="169"/>
      <c r="C2220" s="175"/>
      <c r="D2220" s="97" t="s">
        <v>129</v>
      </c>
      <c r="E2220" s="39"/>
      <c r="F2220" s="58"/>
      <c r="G2220" s="104" t="s">
        <v>127</v>
      </c>
      <c r="H2220" s="104" t="s">
        <v>416</v>
      </c>
      <c r="I2220" s="9">
        <f>I2214-I2221-I2222</f>
        <v>210</v>
      </c>
    </row>
    <row r="2221" spans="1:9" ht="20.100000000000001" customHeight="1" x14ac:dyDescent="0.25">
      <c r="A2221" s="172"/>
      <c r="B2221" s="169"/>
      <c r="C2221" s="175"/>
      <c r="D2221" s="97" t="s">
        <v>206</v>
      </c>
      <c r="E2221" s="39"/>
      <c r="F2221" s="58"/>
      <c r="G2221" s="104" t="s">
        <v>127</v>
      </c>
      <c r="H2221" s="104" t="s">
        <v>416</v>
      </c>
      <c r="I2221" s="9">
        <v>24</v>
      </c>
    </row>
    <row r="2222" spans="1:9" ht="20.100000000000001" customHeight="1" x14ac:dyDescent="0.25">
      <c r="A2222" s="172"/>
      <c r="B2222" s="169"/>
      <c r="C2222" s="176"/>
      <c r="D2222" s="97" t="s">
        <v>219</v>
      </c>
      <c r="E2222" s="39"/>
      <c r="F2222" s="55"/>
      <c r="G2222" s="104" t="s">
        <v>127</v>
      </c>
      <c r="H2222" s="104" t="s">
        <v>416</v>
      </c>
      <c r="I2222" s="5">
        <v>19</v>
      </c>
    </row>
    <row r="2223" spans="1:9" ht="20.100000000000001" customHeight="1" x14ac:dyDescent="0.25">
      <c r="A2223" s="172"/>
      <c r="B2223" s="169"/>
      <c r="C2223" s="184" t="s">
        <v>133</v>
      </c>
      <c r="D2223" s="218"/>
      <c r="E2223" s="361" t="s">
        <v>134</v>
      </c>
      <c r="F2223" s="362"/>
      <c r="G2223" s="3" t="s">
        <v>5</v>
      </c>
      <c r="H2223" s="10" t="s">
        <v>417</v>
      </c>
      <c r="I2223" s="25" t="e">
        <f>I2214/Q517*1000</f>
        <v>#DIV/0!</v>
      </c>
    </row>
    <row r="2224" spans="1:9" ht="20.100000000000001" customHeight="1" x14ac:dyDescent="0.25">
      <c r="A2224" s="172"/>
      <c r="B2224" s="169"/>
      <c r="C2224" s="260"/>
      <c r="D2224" s="226"/>
      <c r="E2224" s="361" t="s">
        <v>25</v>
      </c>
      <c r="F2224" s="362"/>
      <c r="G2224" s="3" t="s">
        <v>5</v>
      </c>
      <c r="H2224" s="10" t="s">
        <v>417</v>
      </c>
      <c r="I2224" s="25" t="e">
        <f>I2214/R517*1000</f>
        <v>#DIV/0!</v>
      </c>
    </row>
    <row r="2225" spans="1:9" ht="20.100000000000001" customHeight="1" x14ac:dyDescent="0.25">
      <c r="A2225" s="172"/>
      <c r="B2225" s="169"/>
      <c r="C2225" s="174" t="s">
        <v>135</v>
      </c>
      <c r="D2225" s="188" t="s">
        <v>7</v>
      </c>
      <c r="E2225" s="189"/>
      <c r="F2225" s="190"/>
      <c r="G2225" s="104" t="s">
        <v>49</v>
      </c>
      <c r="H2225" s="104" t="s">
        <v>415</v>
      </c>
      <c r="I2225" s="5">
        <v>52381</v>
      </c>
    </row>
    <row r="2226" spans="1:9" ht="20.100000000000001" customHeight="1" x14ac:dyDescent="0.25">
      <c r="A2226" s="172"/>
      <c r="B2226" s="169"/>
      <c r="C2226" s="183"/>
      <c r="D2226" s="188" t="s">
        <v>134</v>
      </c>
      <c r="E2226" s="189"/>
      <c r="F2226" s="190"/>
      <c r="G2226" s="104" t="s">
        <v>49</v>
      </c>
      <c r="H2226" s="104" t="s">
        <v>415</v>
      </c>
      <c r="I2226" s="5">
        <v>26655</v>
      </c>
    </row>
    <row r="2227" spans="1:9" ht="20.100000000000001" customHeight="1" x14ac:dyDescent="0.25">
      <c r="A2227" s="172"/>
      <c r="B2227" s="169"/>
      <c r="C2227" s="217"/>
      <c r="D2227" s="188" t="s">
        <v>25</v>
      </c>
      <c r="E2227" s="189"/>
      <c r="F2227" s="190"/>
      <c r="G2227" s="104" t="s">
        <v>49</v>
      </c>
      <c r="H2227" s="104" t="s">
        <v>415</v>
      </c>
      <c r="I2227" s="5">
        <v>25726</v>
      </c>
    </row>
    <row r="2228" spans="1:9" ht="20.100000000000001" customHeight="1" x14ac:dyDescent="0.25">
      <c r="A2228" s="172"/>
      <c r="B2228" s="169"/>
      <c r="C2228" s="174" t="s">
        <v>136</v>
      </c>
      <c r="D2228" s="188" t="s">
        <v>7</v>
      </c>
      <c r="E2228" s="189"/>
      <c r="F2228" s="190"/>
      <c r="G2228" s="104" t="s">
        <v>49</v>
      </c>
      <c r="H2228" s="104" t="s">
        <v>415</v>
      </c>
      <c r="I2228" s="5">
        <v>49383</v>
      </c>
    </row>
    <row r="2229" spans="1:9" ht="20.100000000000001" customHeight="1" x14ac:dyDescent="0.25">
      <c r="A2229" s="172"/>
      <c r="B2229" s="169"/>
      <c r="C2229" s="183"/>
      <c r="D2229" s="188" t="s">
        <v>134</v>
      </c>
      <c r="E2229" s="189"/>
      <c r="F2229" s="190"/>
      <c r="G2229" s="104" t="s">
        <v>49</v>
      </c>
      <c r="H2229" s="104" t="s">
        <v>415</v>
      </c>
      <c r="I2229" s="5">
        <v>23806</v>
      </c>
    </row>
    <row r="2230" spans="1:9" ht="20.100000000000001" customHeight="1" x14ac:dyDescent="0.25">
      <c r="A2230" s="172"/>
      <c r="B2230" s="169"/>
      <c r="C2230" s="217"/>
      <c r="D2230" s="188" t="s">
        <v>25</v>
      </c>
      <c r="E2230" s="189"/>
      <c r="F2230" s="190"/>
      <c r="G2230" s="104" t="s">
        <v>49</v>
      </c>
      <c r="H2230" s="104" t="s">
        <v>415</v>
      </c>
      <c r="I2230" s="5">
        <v>25577</v>
      </c>
    </row>
    <row r="2231" spans="1:9" ht="20.100000000000001" customHeight="1" x14ac:dyDescent="0.25">
      <c r="A2231" s="172"/>
      <c r="B2231" s="169"/>
      <c r="C2231" s="174" t="s">
        <v>124</v>
      </c>
      <c r="D2231" s="188" t="s">
        <v>7</v>
      </c>
      <c r="E2231" s="189"/>
      <c r="F2231" s="190"/>
      <c r="G2231" s="104" t="s">
        <v>49</v>
      </c>
      <c r="H2231" s="104" t="s">
        <v>415</v>
      </c>
      <c r="I2231" s="5">
        <v>8680</v>
      </c>
    </row>
    <row r="2232" spans="1:9" ht="20.100000000000001" customHeight="1" x14ac:dyDescent="0.25">
      <c r="A2232" s="172"/>
      <c r="B2232" s="169"/>
      <c r="C2232" s="183"/>
      <c r="D2232" s="188" t="s">
        <v>134</v>
      </c>
      <c r="E2232" s="189"/>
      <c r="F2232" s="190"/>
      <c r="G2232" s="104" t="s">
        <v>49</v>
      </c>
      <c r="H2232" s="104" t="s">
        <v>415</v>
      </c>
      <c r="I2232" s="5">
        <v>3584</v>
      </c>
    </row>
    <row r="2233" spans="1:9" ht="20.100000000000001" customHeight="1" x14ac:dyDescent="0.25">
      <c r="A2233" s="172"/>
      <c r="B2233" s="169"/>
      <c r="C2233" s="217"/>
      <c r="D2233" s="188" t="s">
        <v>25</v>
      </c>
      <c r="E2233" s="189"/>
      <c r="F2233" s="190"/>
      <c r="G2233" s="104" t="s">
        <v>49</v>
      </c>
      <c r="H2233" s="104" t="s">
        <v>415</v>
      </c>
      <c r="I2233" s="5">
        <v>5096</v>
      </c>
    </row>
    <row r="2234" spans="1:9" ht="20.100000000000001" customHeight="1" x14ac:dyDescent="0.25">
      <c r="A2234" s="172"/>
      <c r="B2234" s="169"/>
      <c r="C2234" s="174" t="s">
        <v>125</v>
      </c>
      <c r="D2234" s="188" t="s">
        <v>7</v>
      </c>
      <c r="E2234" s="189"/>
      <c r="F2234" s="190"/>
      <c r="G2234" s="104" t="s">
        <v>49</v>
      </c>
      <c r="H2234" s="104" t="s">
        <v>415</v>
      </c>
      <c r="I2234" s="5">
        <v>5303</v>
      </c>
    </row>
    <row r="2235" spans="1:9" ht="20.100000000000001" customHeight="1" x14ac:dyDescent="0.25">
      <c r="A2235" s="172"/>
      <c r="B2235" s="169"/>
      <c r="C2235" s="183"/>
      <c r="D2235" s="188" t="s">
        <v>134</v>
      </c>
      <c r="E2235" s="189"/>
      <c r="F2235" s="190"/>
      <c r="G2235" s="104" t="s">
        <v>49</v>
      </c>
      <c r="H2235" s="104" t="s">
        <v>415</v>
      </c>
      <c r="I2235" s="5">
        <v>965</v>
      </c>
    </row>
    <row r="2236" spans="1:9" ht="20.100000000000001" customHeight="1" x14ac:dyDescent="0.25">
      <c r="A2236" s="172"/>
      <c r="B2236" s="170"/>
      <c r="C2236" s="217"/>
      <c r="D2236" s="188" t="s">
        <v>25</v>
      </c>
      <c r="E2236" s="189"/>
      <c r="F2236" s="190"/>
      <c r="G2236" s="104" t="s">
        <v>49</v>
      </c>
      <c r="H2236" s="104" t="s">
        <v>415</v>
      </c>
      <c r="I2236" s="5">
        <v>4338</v>
      </c>
    </row>
    <row r="2237" spans="1:9" ht="20.100000000000001" customHeight="1" x14ac:dyDescent="0.25">
      <c r="A2237" s="172"/>
      <c r="B2237" s="168" t="s">
        <v>72</v>
      </c>
      <c r="C2237" s="211" t="s">
        <v>126</v>
      </c>
      <c r="D2237" s="184" t="s">
        <v>7</v>
      </c>
      <c r="E2237" s="189"/>
      <c r="F2237" s="190"/>
      <c r="G2237" s="104" t="s">
        <v>127</v>
      </c>
      <c r="H2237" s="104" t="s">
        <v>416</v>
      </c>
      <c r="I2237" s="5">
        <v>1042</v>
      </c>
    </row>
    <row r="2238" spans="1:9" ht="20.100000000000001" customHeight="1" x14ac:dyDescent="0.25">
      <c r="A2238" s="172"/>
      <c r="B2238" s="169"/>
      <c r="C2238" s="212"/>
      <c r="D2238" s="38"/>
      <c r="E2238" s="196" t="s">
        <v>137</v>
      </c>
      <c r="F2238" s="197"/>
      <c r="G2238" s="286" t="s">
        <v>6</v>
      </c>
      <c r="H2238" s="286" t="s">
        <v>417</v>
      </c>
      <c r="I2238" s="292">
        <f>(I2244+I2245)/I2237*100</f>
        <v>13.147792706333975</v>
      </c>
    </row>
    <row r="2239" spans="1:9" ht="20.100000000000001" customHeight="1" x14ac:dyDescent="0.25">
      <c r="A2239" s="172"/>
      <c r="B2239" s="169"/>
      <c r="C2239" s="212"/>
      <c r="D2239" s="38"/>
      <c r="E2239" s="198"/>
      <c r="F2239" s="199"/>
      <c r="G2239" s="297"/>
      <c r="H2239" s="297"/>
      <c r="I2239" s="298"/>
    </row>
    <row r="2240" spans="1:9" ht="20.100000000000001" customHeight="1" x14ac:dyDescent="0.25">
      <c r="A2240" s="172"/>
      <c r="B2240" s="169"/>
      <c r="C2240" s="212"/>
      <c r="D2240" s="38"/>
      <c r="E2240" s="196" t="s">
        <v>128</v>
      </c>
      <c r="F2240" s="197"/>
      <c r="G2240" s="286" t="s">
        <v>6</v>
      </c>
      <c r="H2240" s="286" t="s">
        <v>417</v>
      </c>
      <c r="I2240" s="292">
        <f>I2238/2</f>
        <v>6.5738963531669876</v>
      </c>
    </row>
    <row r="2241" spans="1:9" ht="20.100000000000001" customHeight="1" x14ac:dyDescent="0.25">
      <c r="A2241" s="172"/>
      <c r="B2241" s="169"/>
      <c r="C2241" s="212"/>
      <c r="D2241" s="38"/>
      <c r="E2241" s="198"/>
      <c r="F2241" s="199"/>
      <c r="G2241" s="297"/>
      <c r="H2241" s="297"/>
      <c r="I2241" s="298"/>
    </row>
    <row r="2242" spans="1:9" ht="20.100000000000001" customHeight="1" x14ac:dyDescent="0.25">
      <c r="A2242" s="173"/>
      <c r="B2242" s="169"/>
      <c r="C2242" s="212"/>
      <c r="D2242" s="34"/>
      <c r="E2242" s="64" t="s">
        <v>218</v>
      </c>
      <c r="F2242" s="95"/>
      <c r="G2242" s="3" t="s">
        <v>5</v>
      </c>
      <c r="H2242" s="10" t="s">
        <v>417</v>
      </c>
      <c r="I2242" s="27" t="e">
        <f>I2237/N518*1000</f>
        <v>#DIV/0!</v>
      </c>
    </row>
    <row r="2243" spans="1:9" ht="20.100000000000001" customHeight="1" x14ac:dyDescent="0.25">
      <c r="A2243" s="171" t="s">
        <v>123</v>
      </c>
      <c r="B2243" s="169"/>
      <c r="C2243" s="212"/>
      <c r="D2243" s="97" t="s">
        <v>129</v>
      </c>
      <c r="E2243" s="39"/>
      <c r="F2243" s="58"/>
      <c r="G2243" s="104" t="s">
        <v>127</v>
      </c>
      <c r="H2243" s="104" t="s">
        <v>416</v>
      </c>
      <c r="I2243" s="9">
        <f>I2237-I2244-I2245</f>
        <v>905</v>
      </c>
    </row>
    <row r="2244" spans="1:9" ht="20.100000000000001" customHeight="1" x14ac:dyDescent="0.25">
      <c r="A2244" s="172"/>
      <c r="B2244" s="169"/>
      <c r="C2244" s="212"/>
      <c r="D2244" s="97" t="s">
        <v>206</v>
      </c>
      <c r="E2244" s="39"/>
      <c r="F2244" s="58"/>
      <c r="G2244" s="104" t="s">
        <v>127</v>
      </c>
      <c r="H2244" s="104" t="s">
        <v>416</v>
      </c>
      <c r="I2244" s="9">
        <v>75</v>
      </c>
    </row>
    <row r="2245" spans="1:9" ht="20.100000000000001" customHeight="1" x14ac:dyDescent="0.25">
      <c r="A2245" s="172"/>
      <c r="B2245" s="169"/>
      <c r="C2245" s="213"/>
      <c r="D2245" s="97" t="s">
        <v>219</v>
      </c>
      <c r="E2245" s="39"/>
      <c r="F2245" s="55"/>
      <c r="G2245" s="104" t="s">
        <v>127</v>
      </c>
      <c r="H2245" s="104" t="s">
        <v>416</v>
      </c>
      <c r="I2245" s="9">
        <v>62</v>
      </c>
    </row>
    <row r="2246" spans="1:9" ht="20.100000000000001" customHeight="1" x14ac:dyDescent="0.25">
      <c r="A2246" s="172"/>
      <c r="B2246" s="169"/>
      <c r="C2246" s="174" t="s">
        <v>130</v>
      </c>
      <c r="D2246" s="184" t="s">
        <v>7</v>
      </c>
      <c r="E2246" s="189"/>
      <c r="F2246" s="190"/>
      <c r="G2246" s="104" t="s">
        <v>127</v>
      </c>
      <c r="H2246" s="104" t="s">
        <v>416</v>
      </c>
      <c r="I2246" s="5">
        <v>380</v>
      </c>
    </row>
    <row r="2247" spans="1:9" ht="20.100000000000001" customHeight="1" x14ac:dyDescent="0.25">
      <c r="A2247" s="172"/>
      <c r="B2247" s="169"/>
      <c r="C2247" s="175"/>
      <c r="D2247" s="38"/>
      <c r="E2247" s="196" t="s">
        <v>207</v>
      </c>
      <c r="F2247" s="197"/>
      <c r="G2247" s="286" t="s">
        <v>6</v>
      </c>
      <c r="H2247" s="286" t="s">
        <v>417</v>
      </c>
      <c r="I2247" s="292">
        <f>(I2253+I2254)/I2246*100</f>
        <v>16.842105263157894</v>
      </c>
    </row>
    <row r="2248" spans="1:9" ht="20.100000000000001" customHeight="1" x14ac:dyDescent="0.25">
      <c r="A2248" s="172"/>
      <c r="B2248" s="169"/>
      <c r="C2248" s="175"/>
      <c r="D2248" s="38"/>
      <c r="E2248" s="198"/>
      <c r="F2248" s="199"/>
      <c r="G2248" s="297"/>
      <c r="H2248" s="297"/>
      <c r="I2248" s="298"/>
    </row>
    <row r="2249" spans="1:9" ht="20.100000000000001" customHeight="1" x14ac:dyDescent="0.25">
      <c r="A2249" s="172"/>
      <c r="B2249" s="169"/>
      <c r="C2249" s="175"/>
      <c r="D2249" s="38"/>
      <c r="E2249" s="196" t="s">
        <v>131</v>
      </c>
      <c r="F2249" s="197"/>
      <c r="G2249" s="286" t="s">
        <v>6</v>
      </c>
      <c r="H2249" s="286" t="s">
        <v>417</v>
      </c>
      <c r="I2249" s="292">
        <f>I2247/2</f>
        <v>8.4210526315789469</v>
      </c>
    </row>
    <row r="2250" spans="1:9" ht="20.100000000000001" customHeight="1" x14ac:dyDescent="0.25">
      <c r="A2250" s="172"/>
      <c r="B2250" s="169"/>
      <c r="C2250" s="175"/>
      <c r="D2250" s="38"/>
      <c r="E2250" s="198"/>
      <c r="F2250" s="199"/>
      <c r="G2250" s="297"/>
      <c r="H2250" s="297"/>
      <c r="I2250" s="298"/>
    </row>
    <row r="2251" spans="1:9" ht="20.100000000000001" customHeight="1" x14ac:dyDescent="0.25">
      <c r="A2251" s="172"/>
      <c r="B2251" s="169"/>
      <c r="C2251" s="175"/>
      <c r="D2251" s="34"/>
      <c r="E2251" s="64" t="s">
        <v>220</v>
      </c>
      <c r="F2251" s="95"/>
      <c r="G2251" s="3" t="s">
        <v>5</v>
      </c>
      <c r="H2251" s="10" t="s">
        <v>417</v>
      </c>
      <c r="I2251" s="27" t="e">
        <f>I2246/N518*1000</f>
        <v>#DIV/0!</v>
      </c>
    </row>
    <row r="2252" spans="1:9" ht="20.100000000000001" customHeight="1" x14ac:dyDescent="0.25">
      <c r="A2252" s="172"/>
      <c r="B2252" s="169"/>
      <c r="C2252" s="175"/>
      <c r="D2252" s="97" t="s">
        <v>129</v>
      </c>
      <c r="E2252" s="39"/>
      <c r="F2252" s="58"/>
      <c r="G2252" s="104" t="s">
        <v>127</v>
      </c>
      <c r="H2252" s="104" t="s">
        <v>416</v>
      </c>
      <c r="I2252" s="9">
        <f>I2246-I2253-I2254</f>
        <v>316</v>
      </c>
    </row>
    <row r="2253" spans="1:9" ht="20.100000000000001" customHeight="1" x14ac:dyDescent="0.25">
      <c r="A2253" s="172"/>
      <c r="B2253" s="169"/>
      <c r="C2253" s="175"/>
      <c r="D2253" s="97" t="s">
        <v>206</v>
      </c>
      <c r="E2253" s="39"/>
      <c r="F2253" s="58"/>
      <c r="G2253" s="104" t="s">
        <v>127</v>
      </c>
      <c r="H2253" s="104" t="s">
        <v>416</v>
      </c>
      <c r="I2253" s="9">
        <v>44</v>
      </c>
    </row>
    <row r="2254" spans="1:9" ht="20.100000000000001" customHeight="1" x14ac:dyDescent="0.25">
      <c r="A2254" s="172"/>
      <c r="B2254" s="169"/>
      <c r="C2254" s="176"/>
      <c r="D2254" s="97" t="s">
        <v>219</v>
      </c>
      <c r="E2254" s="39"/>
      <c r="F2254" s="55"/>
      <c r="G2254" s="104" t="s">
        <v>127</v>
      </c>
      <c r="H2254" s="104" t="s">
        <v>416</v>
      </c>
      <c r="I2254" s="5">
        <v>20</v>
      </c>
    </row>
    <row r="2255" spans="1:9" ht="20.100000000000001" customHeight="1" x14ac:dyDescent="0.25">
      <c r="A2255" s="172"/>
      <c r="B2255" s="169"/>
      <c r="C2255" s="184" t="s">
        <v>133</v>
      </c>
      <c r="D2255" s="218"/>
      <c r="E2255" s="361" t="s">
        <v>134</v>
      </c>
      <c r="F2255" s="362"/>
      <c r="G2255" s="3" t="s">
        <v>5</v>
      </c>
      <c r="H2255" s="10" t="s">
        <v>417</v>
      </c>
      <c r="I2255" s="25" t="e">
        <f>I2246/Q518*1000</f>
        <v>#DIV/0!</v>
      </c>
    </row>
    <row r="2256" spans="1:9" ht="20.100000000000001" customHeight="1" x14ac:dyDescent="0.25">
      <c r="A2256" s="172"/>
      <c r="B2256" s="169"/>
      <c r="C2256" s="260"/>
      <c r="D2256" s="226"/>
      <c r="E2256" s="361" t="s">
        <v>25</v>
      </c>
      <c r="F2256" s="362"/>
      <c r="G2256" s="3" t="s">
        <v>5</v>
      </c>
      <c r="H2256" s="10" t="s">
        <v>417</v>
      </c>
      <c r="I2256" s="25" t="e">
        <f>I2246/R518*1000</f>
        <v>#DIV/0!</v>
      </c>
    </row>
    <row r="2257" spans="1:9" ht="20.100000000000001" customHeight="1" x14ac:dyDescent="0.25">
      <c r="A2257" s="172"/>
      <c r="B2257" s="169"/>
      <c r="C2257" s="174" t="s">
        <v>135</v>
      </c>
      <c r="D2257" s="188" t="s">
        <v>7</v>
      </c>
      <c r="E2257" s="189"/>
      <c r="F2257" s="190"/>
      <c r="G2257" s="104" t="s">
        <v>49</v>
      </c>
      <c r="H2257" s="104" t="s">
        <v>415</v>
      </c>
      <c r="I2257" s="5">
        <v>65950</v>
      </c>
    </row>
    <row r="2258" spans="1:9" ht="20.100000000000001" customHeight="1" x14ac:dyDescent="0.25">
      <c r="A2258" s="172"/>
      <c r="B2258" s="169"/>
      <c r="C2258" s="183"/>
      <c r="D2258" s="188" t="s">
        <v>134</v>
      </c>
      <c r="E2258" s="189"/>
      <c r="F2258" s="190"/>
      <c r="G2258" s="104" t="s">
        <v>49</v>
      </c>
      <c r="H2258" s="104" t="s">
        <v>415</v>
      </c>
      <c r="I2258" s="5">
        <v>34072</v>
      </c>
    </row>
    <row r="2259" spans="1:9" ht="20.100000000000001" customHeight="1" x14ac:dyDescent="0.25">
      <c r="A2259" s="172"/>
      <c r="B2259" s="169"/>
      <c r="C2259" s="217"/>
      <c r="D2259" s="188" t="s">
        <v>25</v>
      </c>
      <c r="E2259" s="189"/>
      <c r="F2259" s="190"/>
      <c r="G2259" s="104" t="s">
        <v>49</v>
      </c>
      <c r="H2259" s="104" t="s">
        <v>415</v>
      </c>
      <c r="I2259" s="5">
        <v>31878</v>
      </c>
    </row>
    <row r="2260" spans="1:9" ht="20.100000000000001" customHeight="1" x14ac:dyDescent="0.25">
      <c r="A2260" s="172"/>
      <c r="B2260" s="169"/>
      <c r="C2260" s="174" t="s">
        <v>136</v>
      </c>
      <c r="D2260" s="188" t="s">
        <v>7</v>
      </c>
      <c r="E2260" s="189"/>
      <c r="F2260" s="190"/>
      <c r="G2260" s="104" t="s">
        <v>49</v>
      </c>
      <c r="H2260" s="104" t="s">
        <v>415</v>
      </c>
      <c r="I2260" s="5">
        <v>60478</v>
      </c>
    </row>
    <row r="2261" spans="1:9" ht="20.100000000000001" customHeight="1" x14ac:dyDescent="0.25">
      <c r="A2261" s="172"/>
      <c r="B2261" s="169"/>
      <c r="C2261" s="183"/>
      <c r="D2261" s="188" t="s">
        <v>134</v>
      </c>
      <c r="E2261" s="189"/>
      <c r="F2261" s="190"/>
      <c r="G2261" s="104" t="s">
        <v>49</v>
      </c>
      <c r="H2261" s="104" t="s">
        <v>415</v>
      </c>
      <c r="I2261" s="5">
        <v>29605</v>
      </c>
    </row>
    <row r="2262" spans="1:9" ht="20.100000000000001" customHeight="1" x14ac:dyDescent="0.25">
      <c r="A2262" s="172"/>
      <c r="B2262" s="169"/>
      <c r="C2262" s="217"/>
      <c r="D2262" s="188" t="s">
        <v>25</v>
      </c>
      <c r="E2262" s="189"/>
      <c r="F2262" s="190"/>
      <c r="G2262" s="104" t="s">
        <v>49</v>
      </c>
      <c r="H2262" s="104" t="s">
        <v>415</v>
      </c>
      <c r="I2262" s="5">
        <v>30873</v>
      </c>
    </row>
    <row r="2263" spans="1:9" ht="20.100000000000001" customHeight="1" x14ac:dyDescent="0.25">
      <c r="A2263" s="172"/>
      <c r="B2263" s="169"/>
      <c r="C2263" s="174" t="s">
        <v>124</v>
      </c>
      <c r="D2263" s="188" t="s">
        <v>7</v>
      </c>
      <c r="E2263" s="189"/>
      <c r="F2263" s="190"/>
      <c r="G2263" s="104" t="s">
        <v>49</v>
      </c>
      <c r="H2263" s="104" t="s">
        <v>415</v>
      </c>
      <c r="I2263" s="5">
        <v>13819</v>
      </c>
    </row>
    <row r="2264" spans="1:9" ht="20.100000000000001" customHeight="1" x14ac:dyDescent="0.25">
      <c r="A2264" s="172"/>
      <c r="B2264" s="169"/>
      <c r="C2264" s="183"/>
      <c r="D2264" s="188" t="s">
        <v>134</v>
      </c>
      <c r="E2264" s="189"/>
      <c r="F2264" s="190"/>
      <c r="G2264" s="104" t="s">
        <v>49</v>
      </c>
      <c r="H2264" s="104" t="s">
        <v>415</v>
      </c>
      <c r="I2264" s="5">
        <v>5810</v>
      </c>
    </row>
    <row r="2265" spans="1:9" ht="20.100000000000001" customHeight="1" x14ac:dyDescent="0.25">
      <c r="A2265" s="172"/>
      <c r="B2265" s="169"/>
      <c r="C2265" s="217"/>
      <c r="D2265" s="188" t="s">
        <v>25</v>
      </c>
      <c r="E2265" s="189"/>
      <c r="F2265" s="190"/>
      <c r="G2265" s="104" t="s">
        <v>49</v>
      </c>
      <c r="H2265" s="104" t="s">
        <v>415</v>
      </c>
      <c r="I2265" s="5">
        <v>8009</v>
      </c>
    </row>
    <row r="2266" spans="1:9" ht="20.100000000000001" customHeight="1" x14ac:dyDescent="0.25">
      <c r="A2266" s="172"/>
      <c r="B2266" s="169"/>
      <c r="C2266" s="174" t="s">
        <v>125</v>
      </c>
      <c r="D2266" s="188" t="s">
        <v>7</v>
      </c>
      <c r="E2266" s="189"/>
      <c r="F2266" s="190"/>
      <c r="G2266" s="104" t="s">
        <v>49</v>
      </c>
      <c r="H2266" s="104" t="s">
        <v>415</v>
      </c>
      <c r="I2266" s="5">
        <v>7338</v>
      </c>
    </row>
    <row r="2267" spans="1:9" ht="20.100000000000001" customHeight="1" x14ac:dyDescent="0.25">
      <c r="A2267" s="172"/>
      <c r="B2267" s="169"/>
      <c r="C2267" s="183"/>
      <c r="D2267" s="188" t="s">
        <v>134</v>
      </c>
      <c r="E2267" s="189"/>
      <c r="F2267" s="190"/>
      <c r="G2267" s="104" t="s">
        <v>49</v>
      </c>
      <c r="H2267" s="104" t="s">
        <v>415</v>
      </c>
      <c r="I2267" s="5">
        <v>1238</v>
      </c>
    </row>
    <row r="2268" spans="1:9" ht="20.100000000000001" customHeight="1" x14ac:dyDescent="0.25">
      <c r="A2268" s="172"/>
      <c r="B2268" s="170"/>
      <c r="C2268" s="217"/>
      <c r="D2268" s="188" t="s">
        <v>25</v>
      </c>
      <c r="E2268" s="189"/>
      <c r="F2268" s="190"/>
      <c r="G2268" s="104" t="s">
        <v>49</v>
      </c>
      <c r="H2268" s="104" t="s">
        <v>415</v>
      </c>
      <c r="I2268" s="5">
        <v>6100</v>
      </c>
    </row>
    <row r="2269" spans="1:9" ht="20.100000000000001" customHeight="1" x14ac:dyDescent="0.25">
      <c r="A2269" s="172"/>
      <c r="B2269" s="168" t="s">
        <v>52</v>
      </c>
      <c r="C2269" s="174" t="s">
        <v>126</v>
      </c>
      <c r="D2269" s="184" t="s">
        <v>7</v>
      </c>
      <c r="E2269" s="189"/>
      <c r="F2269" s="190"/>
      <c r="G2269" s="104" t="s">
        <v>127</v>
      </c>
      <c r="H2269" s="104" t="s">
        <v>416</v>
      </c>
      <c r="I2269" s="5">
        <v>1540</v>
      </c>
    </row>
    <row r="2270" spans="1:9" ht="20.100000000000001" customHeight="1" x14ac:dyDescent="0.25">
      <c r="A2270" s="172"/>
      <c r="B2270" s="169"/>
      <c r="C2270" s="175"/>
      <c r="D2270" s="38"/>
      <c r="E2270" s="196" t="s">
        <v>137</v>
      </c>
      <c r="F2270" s="197"/>
      <c r="G2270" s="286" t="s">
        <v>6</v>
      </c>
      <c r="H2270" s="286" t="s">
        <v>417</v>
      </c>
      <c r="I2270" s="292">
        <f>(I2276+I2277)/I2269*100</f>
        <v>14.415584415584416</v>
      </c>
    </row>
    <row r="2271" spans="1:9" ht="20.100000000000001" customHeight="1" x14ac:dyDescent="0.25">
      <c r="A2271" s="172"/>
      <c r="B2271" s="169"/>
      <c r="C2271" s="175"/>
      <c r="D2271" s="38"/>
      <c r="E2271" s="198"/>
      <c r="F2271" s="199"/>
      <c r="G2271" s="297"/>
      <c r="H2271" s="297"/>
      <c r="I2271" s="298"/>
    </row>
    <row r="2272" spans="1:9" ht="20.100000000000001" customHeight="1" x14ac:dyDescent="0.25">
      <c r="A2272" s="172"/>
      <c r="B2272" s="169"/>
      <c r="C2272" s="175"/>
      <c r="D2272" s="38"/>
      <c r="E2272" s="196" t="s">
        <v>128</v>
      </c>
      <c r="F2272" s="197"/>
      <c r="G2272" s="286" t="s">
        <v>6</v>
      </c>
      <c r="H2272" s="286" t="s">
        <v>417</v>
      </c>
      <c r="I2272" s="292">
        <f>I2270/2</f>
        <v>7.2077922077922079</v>
      </c>
    </row>
    <row r="2273" spans="1:9" ht="20.100000000000001" customHeight="1" x14ac:dyDescent="0.25">
      <c r="A2273" s="172"/>
      <c r="B2273" s="169"/>
      <c r="C2273" s="175"/>
      <c r="D2273" s="38"/>
      <c r="E2273" s="198"/>
      <c r="F2273" s="199"/>
      <c r="G2273" s="287"/>
      <c r="H2273" s="287"/>
      <c r="I2273" s="293"/>
    </row>
    <row r="2274" spans="1:9" ht="20.100000000000001" customHeight="1" x14ac:dyDescent="0.25">
      <c r="A2274" s="172"/>
      <c r="B2274" s="169"/>
      <c r="C2274" s="175"/>
      <c r="D2274" s="34"/>
      <c r="E2274" s="64" t="s">
        <v>218</v>
      </c>
      <c r="F2274" s="95"/>
      <c r="G2274" s="3" t="s">
        <v>5</v>
      </c>
      <c r="H2274" s="10" t="s">
        <v>417</v>
      </c>
      <c r="I2274" s="27" t="e">
        <f>I2269/N519*1000</f>
        <v>#DIV/0!</v>
      </c>
    </row>
    <row r="2275" spans="1:9" ht="20.100000000000001" customHeight="1" x14ac:dyDescent="0.25">
      <c r="A2275" s="172"/>
      <c r="B2275" s="169"/>
      <c r="C2275" s="175"/>
      <c r="D2275" s="97" t="s">
        <v>129</v>
      </c>
      <c r="E2275" s="39"/>
      <c r="F2275" s="58"/>
      <c r="G2275" s="104" t="s">
        <v>127</v>
      </c>
      <c r="H2275" s="104" t="s">
        <v>416</v>
      </c>
      <c r="I2275" s="9">
        <f>I2269-I2276-I2277</f>
        <v>1318</v>
      </c>
    </row>
    <row r="2276" spans="1:9" ht="20.100000000000001" customHeight="1" x14ac:dyDescent="0.25">
      <c r="A2276" s="172"/>
      <c r="B2276" s="169"/>
      <c r="C2276" s="175"/>
      <c r="D2276" s="97" t="s">
        <v>206</v>
      </c>
      <c r="E2276" s="39"/>
      <c r="F2276" s="58"/>
      <c r="G2276" s="104" t="s">
        <v>127</v>
      </c>
      <c r="H2276" s="104" t="s">
        <v>416</v>
      </c>
      <c r="I2276" s="9">
        <v>94</v>
      </c>
    </row>
    <row r="2277" spans="1:9" ht="20.100000000000001" customHeight="1" x14ac:dyDescent="0.25">
      <c r="A2277" s="173"/>
      <c r="B2277" s="169"/>
      <c r="C2277" s="176"/>
      <c r="D2277" s="97" t="s">
        <v>219</v>
      </c>
      <c r="E2277" s="39"/>
      <c r="F2277" s="55"/>
      <c r="G2277" s="104" t="s">
        <v>127</v>
      </c>
      <c r="H2277" s="104" t="s">
        <v>416</v>
      </c>
      <c r="I2277" s="9">
        <v>128</v>
      </c>
    </row>
    <row r="2278" spans="1:9" ht="20.100000000000001" customHeight="1" x14ac:dyDescent="0.25">
      <c r="A2278" s="171" t="s">
        <v>123</v>
      </c>
      <c r="B2278" s="169"/>
      <c r="C2278" s="174" t="s">
        <v>130</v>
      </c>
      <c r="D2278" s="184" t="s">
        <v>7</v>
      </c>
      <c r="E2278" s="189"/>
      <c r="F2278" s="190"/>
      <c r="G2278" s="104" t="s">
        <v>127</v>
      </c>
      <c r="H2278" s="104" t="s">
        <v>416</v>
      </c>
      <c r="I2278" s="5">
        <v>544</v>
      </c>
    </row>
    <row r="2279" spans="1:9" ht="20.100000000000001" customHeight="1" x14ac:dyDescent="0.25">
      <c r="A2279" s="172"/>
      <c r="B2279" s="169"/>
      <c r="C2279" s="221"/>
      <c r="D2279" s="38"/>
      <c r="E2279" s="196" t="s">
        <v>207</v>
      </c>
      <c r="F2279" s="197"/>
      <c r="G2279" s="286" t="s">
        <v>6</v>
      </c>
      <c r="H2279" s="286" t="s">
        <v>417</v>
      </c>
      <c r="I2279" s="292">
        <f>(I2285+I2286)/I2278*100</f>
        <v>15.625</v>
      </c>
    </row>
    <row r="2280" spans="1:9" ht="20.100000000000001" customHeight="1" x14ac:dyDescent="0.25">
      <c r="A2280" s="172"/>
      <c r="B2280" s="169"/>
      <c r="C2280" s="221"/>
      <c r="D2280" s="38"/>
      <c r="E2280" s="198"/>
      <c r="F2280" s="199"/>
      <c r="G2280" s="297"/>
      <c r="H2280" s="297"/>
      <c r="I2280" s="298"/>
    </row>
    <row r="2281" spans="1:9" ht="20.100000000000001" customHeight="1" x14ac:dyDescent="0.25">
      <c r="A2281" s="172"/>
      <c r="B2281" s="169"/>
      <c r="C2281" s="221"/>
      <c r="D2281" s="38"/>
      <c r="E2281" s="196" t="s">
        <v>131</v>
      </c>
      <c r="F2281" s="197"/>
      <c r="G2281" s="286" t="s">
        <v>6</v>
      </c>
      <c r="H2281" s="286" t="s">
        <v>417</v>
      </c>
      <c r="I2281" s="292">
        <f>I2279/2</f>
        <v>7.8125</v>
      </c>
    </row>
    <row r="2282" spans="1:9" ht="20.100000000000001" customHeight="1" x14ac:dyDescent="0.25">
      <c r="A2282" s="172"/>
      <c r="B2282" s="169"/>
      <c r="C2282" s="221"/>
      <c r="D2282" s="38"/>
      <c r="E2282" s="198"/>
      <c r="F2282" s="199"/>
      <c r="G2282" s="297"/>
      <c r="H2282" s="297"/>
      <c r="I2282" s="298"/>
    </row>
    <row r="2283" spans="1:9" ht="20.100000000000001" customHeight="1" x14ac:dyDescent="0.25">
      <c r="A2283" s="172"/>
      <c r="B2283" s="169"/>
      <c r="C2283" s="221"/>
      <c r="D2283" s="34"/>
      <c r="E2283" s="64" t="s">
        <v>220</v>
      </c>
      <c r="F2283" s="95"/>
      <c r="G2283" s="3" t="s">
        <v>5</v>
      </c>
      <c r="H2283" s="10" t="s">
        <v>417</v>
      </c>
      <c r="I2283" s="27" t="e">
        <f>I2278/N519*1000</f>
        <v>#DIV/0!</v>
      </c>
    </row>
    <row r="2284" spans="1:9" ht="20.100000000000001" customHeight="1" x14ac:dyDescent="0.25">
      <c r="A2284" s="172"/>
      <c r="B2284" s="169"/>
      <c r="C2284" s="221"/>
      <c r="D2284" s="97" t="s">
        <v>129</v>
      </c>
      <c r="E2284" s="39"/>
      <c r="F2284" s="58"/>
      <c r="G2284" s="104" t="s">
        <v>127</v>
      </c>
      <c r="H2284" s="104" t="s">
        <v>416</v>
      </c>
      <c r="I2284" s="9">
        <f>I2278-I2285-I2286</f>
        <v>459</v>
      </c>
    </row>
    <row r="2285" spans="1:9" ht="20.100000000000001" customHeight="1" x14ac:dyDescent="0.25">
      <c r="A2285" s="172"/>
      <c r="B2285" s="169"/>
      <c r="C2285" s="221"/>
      <c r="D2285" s="97" t="s">
        <v>206</v>
      </c>
      <c r="E2285" s="39"/>
      <c r="F2285" s="58"/>
      <c r="G2285" s="104" t="s">
        <v>127</v>
      </c>
      <c r="H2285" s="104" t="s">
        <v>416</v>
      </c>
      <c r="I2285" s="9">
        <v>55</v>
      </c>
    </row>
    <row r="2286" spans="1:9" ht="20.100000000000001" customHeight="1" x14ac:dyDescent="0.25">
      <c r="A2286" s="172"/>
      <c r="B2286" s="169"/>
      <c r="C2286" s="222"/>
      <c r="D2286" s="97" t="s">
        <v>219</v>
      </c>
      <c r="E2286" s="39"/>
      <c r="F2286" s="55"/>
      <c r="G2286" s="104" t="s">
        <v>127</v>
      </c>
      <c r="H2286" s="104" t="s">
        <v>416</v>
      </c>
      <c r="I2286" s="5">
        <v>30</v>
      </c>
    </row>
    <row r="2287" spans="1:9" ht="20.100000000000001" customHeight="1" x14ac:dyDescent="0.25">
      <c r="A2287" s="172"/>
      <c r="B2287" s="169"/>
      <c r="C2287" s="184" t="s">
        <v>133</v>
      </c>
      <c r="D2287" s="218"/>
      <c r="E2287" s="361" t="s">
        <v>134</v>
      </c>
      <c r="F2287" s="362"/>
      <c r="G2287" s="3" t="s">
        <v>5</v>
      </c>
      <c r="H2287" s="10" t="s">
        <v>417</v>
      </c>
      <c r="I2287" s="25" t="e">
        <f>I2278/Q519*1000</f>
        <v>#DIV/0!</v>
      </c>
    </row>
    <row r="2288" spans="1:9" ht="20.100000000000001" customHeight="1" x14ac:dyDescent="0.25">
      <c r="A2288" s="172"/>
      <c r="B2288" s="169"/>
      <c r="C2288" s="260"/>
      <c r="D2288" s="226"/>
      <c r="E2288" s="361" t="s">
        <v>25</v>
      </c>
      <c r="F2288" s="362"/>
      <c r="G2288" s="3" t="s">
        <v>5</v>
      </c>
      <c r="H2288" s="10" t="s">
        <v>417</v>
      </c>
      <c r="I2288" s="25" t="e">
        <f>I2278/R519*1000</f>
        <v>#DIV/0!</v>
      </c>
    </row>
    <row r="2289" spans="1:9" ht="20.100000000000001" customHeight="1" x14ac:dyDescent="0.25">
      <c r="A2289" s="172"/>
      <c r="B2289" s="169"/>
      <c r="C2289" s="174" t="s">
        <v>135</v>
      </c>
      <c r="D2289" s="188" t="s">
        <v>7</v>
      </c>
      <c r="E2289" s="189"/>
      <c r="F2289" s="190"/>
      <c r="G2289" s="104" t="s">
        <v>49</v>
      </c>
      <c r="H2289" s="104" t="s">
        <v>415</v>
      </c>
      <c r="I2289" s="5">
        <v>103950</v>
      </c>
    </row>
    <row r="2290" spans="1:9" ht="20.100000000000001" customHeight="1" x14ac:dyDescent="0.25">
      <c r="A2290" s="172"/>
      <c r="B2290" s="169"/>
      <c r="C2290" s="175"/>
      <c r="D2290" s="188" t="s">
        <v>134</v>
      </c>
      <c r="E2290" s="189"/>
      <c r="F2290" s="190"/>
      <c r="G2290" s="104" t="s">
        <v>49</v>
      </c>
      <c r="H2290" s="104" t="s">
        <v>415</v>
      </c>
      <c r="I2290" s="5">
        <v>53874</v>
      </c>
    </row>
    <row r="2291" spans="1:9" ht="20.100000000000001" customHeight="1" x14ac:dyDescent="0.25">
      <c r="A2291" s="172"/>
      <c r="B2291" s="169"/>
      <c r="C2291" s="176"/>
      <c r="D2291" s="188" t="s">
        <v>25</v>
      </c>
      <c r="E2291" s="189"/>
      <c r="F2291" s="190"/>
      <c r="G2291" s="104" t="s">
        <v>49</v>
      </c>
      <c r="H2291" s="104" t="s">
        <v>415</v>
      </c>
      <c r="I2291" s="5">
        <v>50076</v>
      </c>
    </row>
    <row r="2292" spans="1:9" ht="20.100000000000001" customHeight="1" x14ac:dyDescent="0.25">
      <c r="A2292" s="172"/>
      <c r="B2292" s="169"/>
      <c r="C2292" s="174" t="s">
        <v>136</v>
      </c>
      <c r="D2292" s="188" t="s">
        <v>7</v>
      </c>
      <c r="E2292" s="189"/>
      <c r="F2292" s="190"/>
      <c r="G2292" s="104" t="s">
        <v>49</v>
      </c>
      <c r="H2292" s="104" t="s">
        <v>415</v>
      </c>
      <c r="I2292" s="5">
        <v>96349</v>
      </c>
    </row>
    <row r="2293" spans="1:9" ht="20.100000000000001" customHeight="1" x14ac:dyDescent="0.25">
      <c r="A2293" s="172"/>
      <c r="B2293" s="169"/>
      <c r="C2293" s="183"/>
      <c r="D2293" s="188" t="s">
        <v>134</v>
      </c>
      <c r="E2293" s="189"/>
      <c r="F2293" s="190"/>
      <c r="G2293" s="104" t="s">
        <v>49</v>
      </c>
      <c r="H2293" s="104" t="s">
        <v>415</v>
      </c>
      <c r="I2293" s="5">
        <v>46543</v>
      </c>
    </row>
    <row r="2294" spans="1:9" ht="20.100000000000001" customHeight="1" x14ac:dyDescent="0.25">
      <c r="A2294" s="172"/>
      <c r="B2294" s="169"/>
      <c r="C2294" s="217"/>
      <c r="D2294" s="188" t="s">
        <v>25</v>
      </c>
      <c r="E2294" s="189"/>
      <c r="F2294" s="190"/>
      <c r="G2294" s="104" t="s">
        <v>49</v>
      </c>
      <c r="H2294" s="104" t="s">
        <v>415</v>
      </c>
      <c r="I2294" s="5">
        <v>49806</v>
      </c>
    </row>
    <row r="2295" spans="1:9" ht="20.100000000000001" customHeight="1" x14ac:dyDescent="0.25">
      <c r="A2295" s="172"/>
      <c r="B2295" s="169"/>
      <c r="C2295" s="174" t="s">
        <v>124</v>
      </c>
      <c r="D2295" s="188" t="s">
        <v>7</v>
      </c>
      <c r="E2295" s="189"/>
      <c r="F2295" s="190"/>
      <c r="G2295" s="104" t="s">
        <v>49</v>
      </c>
      <c r="H2295" s="104" t="s">
        <v>415</v>
      </c>
      <c r="I2295" s="5">
        <v>15595</v>
      </c>
    </row>
    <row r="2296" spans="1:9" ht="20.100000000000001" customHeight="1" x14ac:dyDescent="0.25">
      <c r="A2296" s="172"/>
      <c r="B2296" s="169"/>
      <c r="C2296" s="183"/>
      <c r="D2296" s="188" t="s">
        <v>134</v>
      </c>
      <c r="E2296" s="189"/>
      <c r="F2296" s="190"/>
      <c r="G2296" s="104" t="s">
        <v>49</v>
      </c>
      <c r="H2296" s="104" t="s">
        <v>415</v>
      </c>
      <c r="I2296" s="5">
        <v>6271</v>
      </c>
    </row>
    <row r="2297" spans="1:9" ht="20.100000000000001" customHeight="1" x14ac:dyDescent="0.25">
      <c r="A2297" s="172"/>
      <c r="B2297" s="169"/>
      <c r="C2297" s="217"/>
      <c r="D2297" s="188" t="s">
        <v>25</v>
      </c>
      <c r="E2297" s="189"/>
      <c r="F2297" s="190"/>
      <c r="G2297" s="104" t="s">
        <v>49</v>
      </c>
      <c r="H2297" s="104" t="s">
        <v>415</v>
      </c>
      <c r="I2297" s="5">
        <v>9324</v>
      </c>
    </row>
    <row r="2298" spans="1:9" ht="20.100000000000001" customHeight="1" x14ac:dyDescent="0.25">
      <c r="A2298" s="172"/>
      <c r="B2298" s="169"/>
      <c r="C2298" s="174" t="s">
        <v>125</v>
      </c>
      <c r="D2298" s="188" t="s">
        <v>7</v>
      </c>
      <c r="E2298" s="189"/>
      <c r="F2298" s="190"/>
      <c r="G2298" s="104" t="s">
        <v>49</v>
      </c>
      <c r="H2298" s="104" t="s">
        <v>415</v>
      </c>
      <c r="I2298" s="5">
        <v>8707</v>
      </c>
    </row>
    <row r="2299" spans="1:9" ht="20.100000000000001" customHeight="1" x14ac:dyDescent="0.25">
      <c r="A2299" s="172"/>
      <c r="B2299" s="169"/>
      <c r="C2299" s="183"/>
      <c r="D2299" s="188" t="s">
        <v>134</v>
      </c>
      <c r="E2299" s="189"/>
      <c r="F2299" s="190"/>
      <c r="G2299" s="104" t="s">
        <v>49</v>
      </c>
      <c r="H2299" s="104" t="s">
        <v>415</v>
      </c>
      <c r="I2299" s="5">
        <v>1442</v>
      </c>
    </row>
    <row r="2300" spans="1:9" ht="20.100000000000001" customHeight="1" x14ac:dyDescent="0.25">
      <c r="A2300" s="172"/>
      <c r="B2300" s="170"/>
      <c r="C2300" s="217"/>
      <c r="D2300" s="188" t="s">
        <v>25</v>
      </c>
      <c r="E2300" s="189"/>
      <c r="F2300" s="190"/>
      <c r="G2300" s="104" t="s">
        <v>49</v>
      </c>
      <c r="H2300" s="104" t="s">
        <v>415</v>
      </c>
      <c r="I2300" s="5">
        <v>7265</v>
      </c>
    </row>
    <row r="2301" spans="1:9" ht="20.100000000000001" customHeight="1" x14ac:dyDescent="0.25">
      <c r="A2301" s="172"/>
      <c r="B2301" s="168" t="s">
        <v>74</v>
      </c>
      <c r="C2301" s="174" t="s">
        <v>126</v>
      </c>
      <c r="D2301" s="184" t="s">
        <v>7</v>
      </c>
      <c r="E2301" s="189"/>
      <c r="F2301" s="190"/>
      <c r="G2301" s="104" t="s">
        <v>127</v>
      </c>
      <c r="H2301" s="104" t="s">
        <v>416</v>
      </c>
      <c r="I2301" s="5">
        <v>997</v>
      </c>
    </row>
    <row r="2302" spans="1:9" ht="20.100000000000001" customHeight="1" x14ac:dyDescent="0.25">
      <c r="A2302" s="172"/>
      <c r="B2302" s="169"/>
      <c r="C2302" s="175"/>
      <c r="D2302" s="38"/>
      <c r="E2302" s="196" t="s">
        <v>137</v>
      </c>
      <c r="F2302" s="197"/>
      <c r="G2302" s="286" t="s">
        <v>6</v>
      </c>
      <c r="H2302" s="286" t="s">
        <v>417</v>
      </c>
      <c r="I2302" s="292">
        <f>(I2308+I2309)/I2301*100</f>
        <v>13.841524573721165</v>
      </c>
    </row>
    <row r="2303" spans="1:9" ht="20.100000000000001" customHeight="1" x14ac:dyDescent="0.25">
      <c r="A2303" s="172"/>
      <c r="B2303" s="169"/>
      <c r="C2303" s="175"/>
      <c r="D2303" s="38"/>
      <c r="E2303" s="198"/>
      <c r="F2303" s="199"/>
      <c r="G2303" s="297"/>
      <c r="H2303" s="297"/>
      <c r="I2303" s="298"/>
    </row>
    <row r="2304" spans="1:9" ht="20.100000000000001" customHeight="1" x14ac:dyDescent="0.25">
      <c r="A2304" s="172"/>
      <c r="B2304" s="169"/>
      <c r="C2304" s="175"/>
      <c r="D2304" s="38"/>
      <c r="E2304" s="196" t="s">
        <v>128</v>
      </c>
      <c r="F2304" s="197"/>
      <c r="G2304" s="286" t="s">
        <v>6</v>
      </c>
      <c r="H2304" s="286" t="s">
        <v>417</v>
      </c>
      <c r="I2304" s="292">
        <f>I2302/2</f>
        <v>6.9207622868605823</v>
      </c>
    </row>
    <row r="2305" spans="1:9" ht="20.100000000000001" customHeight="1" x14ac:dyDescent="0.25">
      <c r="A2305" s="172"/>
      <c r="B2305" s="169"/>
      <c r="C2305" s="175"/>
      <c r="D2305" s="38"/>
      <c r="E2305" s="198"/>
      <c r="F2305" s="199"/>
      <c r="G2305" s="297"/>
      <c r="H2305" s="297"/>
      <c r="I2305" s="298"/>
    </row>
    <row r="2306" spans="1:9" ht="20.100000000000001" customHeight="1" x14ac:dyDescent="0.25">
      <c r="A2306" s="172"/>
      <c r="B2306" s="169"/>
      <c r="C2306" s="175"/>
      <c r="D2306" s="34"/>
      <c r="E2306" s="64" t="s">
        <v>218</v>
      </c>
      <c r="F2306" s="95"/>
      <c r="G2306" s="3" t="s">
        <v>5</v>
      </c>
      <c r="H2306" s="10" t="s">
        <v>417</v>
      </c>
      <c r="I2306" s="27" t="e">
        <f>I2301/N520*1000</f>
        <v>#DIV/0!</v>
      </c>
    </row>
    <row r="2307" spans="1:9" ht="20.100000000000001" customHeight="1" x14ac:dyDescent="0.25">
      <c r="A2307" s="172"/>
      <c r="B2307" s="169"/>
      <c r="C2307" s="175"/>
      <c r="D2307" s="97" t="s">
        <v>129</v>
      </c>
      <c r="E2307" s="39"/>
      <c r="F2307" s="58"/>
      <c r="G2307" s="104" t="s">
        <v>127</v>
      </c>
      <c r="H2307" s="104" t="s">
        <v>416</v>
      </c>
      <c r="I2307" s="9">
        <f>I2301-I2308-I2309</f>
        <v>859</v>
      </c>
    </row>
    <row r="2308" spans="1:9" ht="20.100000000000001" customHeight="1" x14ac:dyDescent="0.25">
      <c r="A2308" s="172"/>
      <c r="B2308" s="169"/>
      <c r="C2308" s="175"/>
      <c r="D2308" s="97" t="s">
        <v>206</v>
      </c>
      <c r="E2308" s="39"/>
      <c r="F2308" s="58"/>
      <c r="G2308" s="104" t="s">
        <v>127</v>
      </c>
      <c r="H2308" s="104" t="s">
        <v>416</v>
      </c>
      <c r="I2308" s="9">
        <v>63</v>
      </c>
    </row>
    <row r="2309" spans="1:9" ht="20.100000000000001" customHeight="1" x14ac:dyDescent="0.25">
      <c r="A2309" s="172"/>
      <c r="B2309" s="169"/>
      <c r="C2309" s="176"/>
      <c r="D2309" s="97" t="s">
        <v>219</v>
      </c>
      <c r="E2309" s="39"/>
      <c r="F2309" s="55"/>
      <c r="G2309" s="104" t="s">
        <v>127</v>
      </c>
      <c r="H2309" s="104" t="s">
        <v>416</v>
      </c>
      <c r="I2309" s="9">
        <v>75</v>
      </c>
    </row>
    <row r="2310" spans="1:9" ht="20.100000000000001" customHeight="1" x14ac:dyDescent="0.25">
      <c r="A2310" s="172"/>
      <c r="B2310" s="169"/>
      <c r="C2310" s="174" t="s">
        <v>130</v>
      </c>
      <c r="D2310" s="184" t="s">
        <v>7</v>
      </c>
      <c r="E2310" s="189"/>
      <c r="F2310" s="190"/>
      <c r="G2310" s="104" t="s">
        <v>127</v>
      </c>
      <c r="H2310" s="104" t="s">
        <v>416</v>
      </c>
      <c r="I2310" s="5">
        <v>340</v>
      </c>
    </row>
    <row r="2311" spans="1:9" ht="20.100000000000001" customHeight="1" x14ac:dyDescent="0.25">
      <c r="A2311" s="172"/>
      <c r="B2311" s="169"/>
      <c r="C2311" s="175"/>
      <c r="D2311" s="38"/>
      <c r="E2311" s="196" t="s">
        <v>207</v>
      </c>
      <c r="F2311" s="197"/>
      <c r="G2311" s="286" t="s">
        <v>6</v>
      </c>
      <c r="H2311" s="286" t="s">
        <v>417</v>
      </c>
      <c r="I2311" s="292">
        <f>(I2317+I2318)/I2310*100</f>
        <v>12.352941176470589</v>
      </c>
    </row>
    <row r="2312" spans="1:9" ht="20.100000000000001" customHeight="1" x14ac:dyDescent="0.25">
      <c r="A2312" s="173"/>
      <c r="B2312" s="169"/>
      <c r="C2312" s="175"/>
      <c r="D2312" s="209"/>
      <c r="E2312" s="198"/>
      <c r="F2312" s="199"/>
      <c r="G2312" s="297"/>
      <c r="H2312" s="297"/>
      <c r="I2312" s="298"/>
    </row>
    <row r="2313" spans="1:9" ht="20.100000000000001" customHeight="1" x14ac:dyDescent="0.25">
      <c r="A2313" s="171" t="s">
        <v>123</v>
      </c>
      <c r="B2313" s="169"/>
      <c r="C2313" s="175"/>
      <c r="D2313" s="209"/>
      <c r="E2313" s="196" t="s">
        <v>131</v>
      </c>
      <c r="F2313" s="197"/>
      <c r="G2313" s="286" t="s">
        <v>6</v>
      </c>
      <c r="H2313" s="286" t="s">
        <v>417</v>
      </c>
      <c r="I2313" s="292">
        <f>I2311/2</f>
        <v>6.1764705882352944</v>
      </c>
    </row>
    <row r="2314" spans="1:9" ht="20.100000000000001" customHeight="1" x14ac:dyDescent="0.25">
      <c r="A2314" s="172"/>
      <c r="B2314" s="169"/>
      <c r="C2314" s="175"/>
      <c r="D2314" s="38"/>
      <c r="E2314" s="198"/>
      <c r="F2314" s="199"/>
      <c r="G2314" s="297"/>
      <c r="H2314" s="297"/>
      <c r="I2314" s="298"/>
    </row>
    <row r="2315" spans="1:9" ht="20.100000000000001" customHeight="1" x14ac:dyDescent="0.25">
      <c r="A2315" s="172"/>
      <c r="B2315" s="169"/>
      <c r="C2315" s="175"/>
      <c r="D2315" s="34"/>
      <c r="E2315" s="64" t="s">
        <v>220</v>
      </c>
      <c r="F2315" s="95"/>
      <c r="G2315" s="3" t="s">
        <v>5</v>
      </c>
      <c r="H2315" s="10" t="s">
        <v>417</v>
      </c>
      <c r="I2315" s="27" t="e">
        <f>I2310/N520*1000</f>
        <v>#DIV/0!</v>
      </c>
    </row>
    <row r="2316" spans="1:9" ht="20.100000000000001" customHeight="1" x14ac:dyDescent="0.25">
      <c r="A2316" s="172"/>
      <c r="B2316" s="169"/>
      <c r="C2316" s="175"/>
      <c r="D2316" s="97" t="s">
        <v>129</v>
      </c>
      <c r="E2316" s="39"/>
      <c r="F2316" s="58"/>
      <c r="G2316" s="104" t="s">
        <v>127</v>
      </c>
      <c r="H2316" s="104" t="s">
        <v>416</v>
      </c>
      <c r="I2316" s="9">
        <f>I2310-I2317-I2318</f>
        <v>298</v>
      </c>
    </row>
    <row r="2317" spans="1:9" ht="20.100000000000001" customHeight="1" x14ac:dyDescent="0.25">
      <c r="A2317" s="172"/>
      <c r="B2317" s="169"/>
      <c r="C2317" s="175"/>
      <c r="D2317" s="97" t="s">
        <v>206</v>
      </c>
      <c r="E2317" s="39"/>
      <c r="F2317" s="58"/>
      <c r="G2317" s="104" t="s">
        <v>127</v>
      </c>
      <c r="H2317" s="104" t="s">
        <v>416</v>
      </c>
      <c r="I2317" s="9">
        <v>26</v>
      </c>
    </row>
    <row r="2318" spans="1:9" ht="20.100000000000001" customHeight="1" x14ac:dyDescent="0.25">
      <c r="A2318" s="172"/>
      <c r="B2318" s="169"/>
      <c r="C2318" s="176"/>
      <c r="D2318" s="97" t="s">
        <v>219</v>
      </c>
      <c r="E2318" s="39"/>
      <c r="F2318" s="55"/>
      <c r="G2318" s="104" t="s">
        <v>127</v>
      </c>
      <c r="H2318" s="104" t="s">
        <v>416</v>
      </c>
      <c r="I2318" s="5">
        <v>16</v>
      </c>
    </row>
    <row r="2319" spans="1:9" ht="20.100000000000001" customHeight="1" x14ac:dyDescent="0.25">
      <c r="A2319" s="172"/>
      <c r="B2319" s="169"/>
      <c r="C2319" s="184" t="s">
        <v>133</v>
      </c>
      <c r="D2319" s="218"/>
      <c r="E2319" s="361" t="s">
        <v>134</v>
      </c>
      <c r="F2319" s="362"/>
      <c r="G2319" s="3" t="s">
        <v>5</v>
      </c>
      <c r="H2319" s="10" t="s">
        <v>417</v>
      </c>
      <c r="I2319" s="25" t="e">
        <f>I2310/Q520*1000</f>
        <v>#DIV/0!</v>
      </c>
    </row>
    <row r="2320" spans="1:9" ht="20.100000000000001" customHeight="1" x14ac:dyDescent="0.25">
      <c r="A2320" s="172"/>
      <c r="B2320" s="169"/>
      <c r="C2320" s="260"/>
      <c r="D2320" s="226"/>
      <c r="E2320" s="361" t="s">
        <v>25</v>
      </c>
      <c r="F2320" s="362"/>
      <c r="G2320" s="3" t="s">
        <v>5</v>
      </c>
      <c r="H2320" s="10" t="s">
        <v>417</v>
      </c>
      <c r="I2320" s="25" t="e">
        <f>I2310/R520*1000</f>
        <v>#DIV/0!</v>
      </c>
    </row>
    <row r="2321" spans="1:9" ht="20.100000000000001" customHeight="1" x14ac:dyDescent="0.25">
      <c r="A2321" s="172"/>
      <c r="B2321" s="169"/>
      <c r="C2321" s="174" t="s">
        <v>135</v>
      </c>
      <c r="D2321" s="188" t="s">
        <v>7</v>
      </c>
      <c r="E2321" s="189"/>
      <c r="F2321" s="190"/>
      <c r="G2321" s="104" t="s">
        <v>49</v>
      </c>
      <c r="H2321" s="104" t="s">
        <v>415</v>
      </c>
      <c r="I2321" s="5">
        <v>77774</v>
      </c>
    </row>
    <row r="2322" spans="1:9" ht="20.100000000000001" customHeight="1" x14ac:dyDescent="0.25">
      <c r="A2322" s="172"/>
      <c r="B2322" s="169"/>
      <c r="C2322" s="175"/>
      <c r="D2322" s="188" t="s">
        <v>134</v>
      </c>
      <c r="E2322" s="189"/>
      <c r="F2322" s="190"/>
      <c r="G2322" s="104" t="s">
        <v>49</v>
      </c>
      <c r="H2322" s="104" t="s">
        <v>415</v>
      </c>
      <c r="I2322" s="5">
        <v>39940</v>
      </c>
    </row>
    <row r="2323" spans="1:9" ht="20.100000000000001" customHeight="1" x14ac:dyDescent="0.25">
      <c r="A2323" s="172"/>
      <c r="B2323" s="169"/>
      <c r="C2323" s="176"/>
      <c r="D2323" s="188" t="s">
        <v>25</v>
      </c>
      <c r="E2323" s="189"/>
      <c r="F2323" s="190"/>
      <c r="G2323" s="104" t="s">
        <v>49</v>
      </c>
      <c r="H2323" s="104" t="s">
        <v>415</v>
      </c>
      <c r="I2323" s="5">
        <v>37834</v>
      </c>
    </row>
    <row r="2324" spans="1:9" ht="20.100000000000001" customHeight="1" x14ac:dyDescent="0.25">
      <c r="A2324" s="172"/>
      <c r="B2324" s="169"/>
      <c r="C2324" s="174" t="s">
        <v>136</v>
      </c>
      <c r="D2324" s="188" t="s">
        <v>7</v>
      </c>
      <c r="E2324" s="189"/>
      <c r="F2324" s="190"/>
      <c r="G2324" s="104" t="s">
        <v>49</v>
      </c>
      <c r="H2324" s="104" t="s">
        <v>415</v>
      </c>
      <c r="I2324" s="5">
        <v>72758</v>
      </c>
    </row>
    <row r="2325" spans="1:9" ht="20.100000000000001" customHeight="1" x14ac:dyDescent="0.25">
      <c r="A2325" s="172"/>
      <c r="B2325" s="169"/>
      <c r="C2325" s="183"/>
      <c r="D2325" s="188" t="s">
        <v>134</v>
      </c>
      <c r="E2325" s="189"/>
      <c r="F2325" s="190"/>
      <c r="G2325" s="104" t="s">
        <v>49</v>
      </c>
      <c r="H2325" s="104" t="s">
        <v>415</v>
      </c>
      <c r="I2325" s="5">
        <v>34676</v>
      </c>
    </row>
    <row r="2326" spans="1:9" ht="20.100000000000001" customHeight="1" x14ac:dyDescent="0.25">
      <c r="A2326" s="172"/>
      <c r="B2326" s="169"/>
      <c r="C2326" s="217"/>
      <c r="D2326" s="188" t="s">
        <v>25</v>
      </c>
      <c r="E2326" s="189"/>
      <c r="F2326" s="190"/>
      <c r="G2326" s="104" t="s">
        <v>49</v>
      </c>
      <c r="H2326" s="104" t="s">
        <v>415</v>
      </c>
      <c r="I2326" s="5">
        <v>38082</v>
      </c>
    </row>
    <row r="2327" spans="1:9" ht="20.100000000000001" customHeight="1" x14ac:dyDescent="0.25">
      <c r="A2327" s="172"/>
      <c r="B2327" s="169"/>
      <c r="C2327" s="174" t="s">
        <v>124</v>
      </c>
      <c r="D2327" s="188" t="s">
        <v>7</v>
      </c>
      <c r="E2327" s="189"/>
      <c r="F2327" s="190"/>
      <c r="G2327" s="104" t="s">
        <v>49</v>
      </c>
      <c r="H2327" s="104" t="s">
        <v>415</v>
      </c>
      <c r="I2327" s="5">
        <v>10454</v>
      </c>
    </row>
    <row r="2328" spans="1:9" ht="20.100000000000001" customHeight="1" x14ac:dyDescent="0.25">
      <c r="A2328" s="172"/>
      <c r="B2328" s="169"/>
      <c r="C2328" s="183"/>
      <c r="D2328" s="188" t="s">
        <v>134</v>
      </c>
      <c r="E2328" s="189"/>
      <c r="F2328" s="190"/>
      <c r="G2328" s="104" t="s">
        <v>49</v>
      </c>
      <c r="H2328" s="104" t="s">
        <v>415</v>
      </c>
      <c r="I2328" s="5">
        <v>4151</v>
      </c>
    </row>
    <row r="2329" spans="1:9" ht="20.100000000000001" customHeight="1" x14ac:dyDescent="0.25">
      <c r="A2329" s="172"/>
      <c r="B2329" s="169"/>
      <c r="C2329" s="217"/>
      <c r="D2329" s="188" t="s">
        <v>25</v>
      </c>
      <c r="E2329" s="189"/>
      <c r="F2329" s="190"/>
      <c r="G2329" s="104" t="s">
        <v>49</v>
      </c>
      <c r="H2329" s="104" t="s">
        <v>415</v>
      </c>
      <c r="I2329" s="5">
        <v>6303</v>
      </c>
    </row>
    <row r="2330" spans="1:9" ht="20.100000000000001" customHeight="1" x14ac:dyDescent="0.25">
      <c r="A2330" s="172"/>
      <c r="B2330" s="169"/>
      <c r="C2330" s="174" t="s">
        <v>125</v>
      </c>
      <c r="D2330" s="188" t="s">
        <v>7</v>
      </c>
      <c r="E2330" s="189"/>
      <c r="F2330" s="190"/>
      <c r="G2330" s="104" t="s">
        <v>49</v>
      </c>
      <c r="H2330" s="104" t="s">
        <v>415</v>
      </c>
      <c r="I2330" s="5">
        <v>5699</v>
      </c>
    </row>
    <row r="2331" spans="1:9" ht="20.100000000000001" customHeight="1" x14ac:dyDescent="0.25">
      <c r="A2331" s="172"/>
      <c r="B2331" s="169"/>
      <c r="C2331" s="183"/>
      <c r="D2331" s="188" t="s">
        <v>134</v>
      </c>
      <c r="E2331" s="189"/>
      <c r="F2331" s="190"/>
      <c r="G2331" s="104" t="s">
        <v>49</v>
      </c>
      <c r="H2331" s="104" t="s">
        <v>415</v>
      </c>
      <c r="I2331" s="5">
        <v>1041</v>
      </c>
    </row>
    <row r="2332" spans="1:9" ht="20.100000000000001" customHeight="1" x14ac:dyDescent="0.25">
      <c r="A2332" s="172"/>
      <c r="B2332" s="170"/>
      <c r="C2332" s="217"/>
      <c r="D2332" s="188" t="s">
        <v>25</v>
      </c>
      <c r="E2332" s="189"/>
      <c r="F2332" s="190"/>
      <c r="G2332" s="104" t="s">
        <v>49</v>
      </c>
      <c r="H2332" s="104" t="s">
        <v>415</v>
      </c>
      <c r="I2332" s="5">
        <v>4658</v>
      </c>
    </row>
    <row r="2333" spans="1:9" ht="20.100000000000001" customHeight="1" x14ac:dyDescent="0.25">
      <c r="A2333" s="172"/>
      <c r="B2333" s="168" t="s">
        <v>132</v>
      </c>
      <c r="C2333" s="174" t="s">
        <v>126</v>
      </c>
      <c r="D2333" s="184" t="s">
        <v>7</v>
      </c>
      <c r="E2333" s="189"/>
      <c r="F2333" s="190"/>
      <c r="G2333" s="104" t="s">
        <v>127</v>
      </c>
      <c r="H2333" s="104" t="s">
        <v>416</v>
      </c>
      <c r="I2333" s="5">
        <v>1766</v>
      </c>
    </row>
    <row r="2334" spans="1:9" ht="20.100000000000001" customHeight="1" x14ac:dyDescent="0.25">
      <c r="A2334" s="172"/>
      <c r="B2334" s="169"/>
      <c r="C2334" s="221"/>
      <c r="D2334" s="38"/>
      <c r="E2334" s="196" t="s">
        <v>137</v>
      </c>
      <c r="F2334" s="197"/>
      <c r="G2334" s="286" t="s">
        <v>6</v>
      </c>
      <c r="H2334" s="286" t="s">
        <v>417</v>
      </c>
      <c r="I2334" s="292">
        <f>(I2340+I2341)/I2333*100</f>
        <v>12.684031710079275</v>
      </c>
    </row>
    <row r="2335" spans="1:9" ht="20.100000000000001" customHeight="1" x14ac:dyDescent="0.25">
      <c r="A2335" s="172"/>
      <c r="B2335" s="169"/>
      <c r="C2335" s="221"/>
      <c r="D2335" s="38"/>
      <c r="E2335" s="198"/>
      <c r="F2335" s="199"/>
      <c r="G2335" s="297"/>
      <c r="H2335" s="297"/>
      <c r="I2335" s="298"/>
    </row>
    <row r="2336" spans="1:9" ht="20.100000000000001" customHeight="1" x14ac:dyDescent="0.25">
      <c r="A2336" s="172"/>
      <c r="B2336" s="169"/>
      <c r="C2336" s="221"/>
      <c r="D2336" s="38"/>
      <c r="E2336" s="196" t="s">
        <v>128</v>
      </c>
      <c r="F2336" s="197"/>
      <c r="G2336" s="286" t="s">
        <v>6</v>
      </c>
      <c r="H2336" s="286" t="s">
        <v>417</v>
      </c>
      <c r="I2336" s="292">
        <f>I2334/2</f>
        <v>6.3420158550396373</v>
      </c>
    </row>
    <row r="2337" spans="1:9" ht="20.100000000000001" customHeight="1" x14ac:dyDescent="0.25">
      <c r="A2337" s="172"/>
      <c r="B2337" s="169"/>
      <c r="C2337" s="221"/>
      <c r="D2337" s="38"/>
      <c r="E2337" s="198"/>
      <c r="F2337" s="199"/>
      <c r="G2337" s="297"/>
      <c r="H2337" s="297"/>
      <c r="I2337" s="298"/>
    </row>
    <row r="2338" spans="1:9" ht="20.100000000000001" customHeight="1" x14ac:dyDescent="0.25">
      <c r="A2338" s="172"/>
      <c r="B2338" s="169"/>
      <c r="C2338" s="221"/>
      <c r="D2338" s="34"/>
      <c r="E2338" s="64" t="s">
        <v>218</v>
      </c>
      <c r="F2338" s="95"/>
      <c r="G2338" s="3" t="s">
        <v>5</v>
      </c>
      <c r="H2338" s="10" t="s">
        <v>417</v>
      </c>
      <c r="I2338" s="27" t="e">
        <f>I2333/N521*1000</f>
        <v>#DIV/0!</v>
      </c>
    </row>
    <row r="2339" spans="1:9" ht="20.100000000000001" customHeight="1" x14ac:dyDescent="0.25">
      <c r="A2339" s="172"/>
      <c r="B2339" s="169"/>
      <c r="C2339" s="221"/>
      <c r="D2339" s="97" t="s">
        <v>129</v>
      </c>
      <c r="E2339" s="39"/>
      <c r="F2339" s="58"/>
      <c r="G2339" s="104" t="s">
        <v>127</v>
      </c>
      <c r="H2339" s="104" t="s">
        <v>416</v>
      </c>
      <c r="I2339" s="9">
        <f>I2333-I2340-I2341</f>
        <v>1542</v>
      </c>
    </row>
    <row r="2340" spans="1:9" ht="20.100000000000001" customHeight="1" x14ac:dyDescent="0.25">
      <c r="A2340" s="172"/>
      <c r="B2340" s="169"/>
      <c r="C2340" s="221"/>
      <c r="D2340" s="97" t="s">
        <v>206</v>
      </c>
      <c r="E2340" s="39"/>
      <c r="F2340" s="58"/>
      <c r="G2340" s="104" t="s">
        <v>127</v>
      </c>
      <c r="H2340" s="104" t="s">
        <v>416</v>
      </c>
      <c r="I2340" s="9">
        <v>124</v>
      </c>
    </row>
    <row r="2341" spans="1:9" ht="20.100000000000001" customHeight="1" x14ac:dyDescent="0.25">
      <c r="A2341" s="172"/>
      <c r="B2341" s="169"/>
      <c r="C2341" s="222"/>
      <c r="D2341" s="97" t="s">
        <v>219</v>
      </c>
      <c r="E2341" s="39"/>
      <c r="F2341" s="55"/>
      <c r="G2341" s="104" t="s">
        <v>127</v>
      </c>
      <c r="H2341" s="104" t="s">
        <v>416</v>
      </c>
      <c r="I2341" s="9">
        <v>100</v>
      </c>
    </row>
    <row r="2342" spans="1:9" ht="20.100000000000001" customHeight="1" x14ac:dyDescent="0.25">
      <c r="A2342" s="172"/>
      <c r="B2342" s="169"/>
      <c r="C2342" s="214" t="s">
        <v>130</v>
      </c>
      <c r="D2342" s="184" t="s">
        <v>7</v>
      </c>
      <c r="E2342" s="189"/>
      <c r="F2342" s="190"/>
      <c r="G2342" s="104" t="s">
        <v>127</v>
      </c>
      <c r="H2342" s="104" t="s">
        <v>416</v>
      </c>
      <c r="I2342" s="5">
        <v>668</v>
      </c>
    </row>
    <row r="2343" spans="1:9" ht="20.100000000000001" customHeight="1" x14ac:dyDescent="0.25">
      <c r="A2343" s="172"/>
      <c r="B2343" s="169"/>
      <c r="C2343" s="215"/>
      <c r="D2343" s="38"/>
      <c r="E2343" s="196" t="s">
        <v>207</v>
      </c>
      <c r="F2343" s="197"/>
      <c r="G2343" s="286" t="s">
        <v>6</v>
      </c>
      <c r="H2343" s="286" t="s">
        <v>417</v>
      </c>
      <c r="I2343" s="292">
        <f>(I2349+I2350)/I2342*100</f>
        <v>15.269461077844312</v>
      </c>
    </row>
    <row r="2344" spans="1:9" ht="20.100000000000001" customHeight="1" x14ac:dyDescent="0.25">
      <c r="A2344" s="172"/>
      <c r="B2344" s="169"/>
      <c r="C2344" s="215"/>
      <c r="D2344" s="38"/>
      <c r="E2344" s="198"/>
      <c r="F2344" s="199"/>
      <c r="G2344" s="297"/>
      <c r="H2344" s="297"/>
      <c r="I2344" s="298"/>
    </row>
    <row r="2345" spans="1:9" ht="20.100000000000001" customHeight="1" x14ac:dyDescent="0.25">
      <c r="A2345" s="172"/>
      <c r="B2345" s="169"/>
      <c r="C2345" s="215"/>
      <c r="D2345" s="38"/>
      <c r="E2345" s="196" t="s">
        <v>131</v>
      </c>
      <c r="F2345" s="197"/>
      <c r="G2345" s="286" t="s">
        <v>6</v>
      </c>
      <c r="H2345" s="286" t="s">
        <v>417</v>
      </c>
      <c r="I2345" s="292">
        <f>I2343/2</f>
        <v>7.634730538922156</v>
      </c>
    </row>
    <row r="2346" spans="1:9" ht="20.100000000000001" customHeight="1" x14ac:dyDescent="0.25">
      <c r="A2346" s="172"/>
      <c r="B2346" s="169"/>
      <c r="C2346" s="215"/>
      <c r="D2346" s="38"/>
      <c r="E2346" s="198"/>
      <c r="F2346" s="199"/>
      <c r="G2346" s="297"/>
      <c r="H2346" s="297"/>
      <c r="I2346" s="298"/>
    </row>
    <row r="2347" spans="1:9" ht="20.100000000000001" customHeight="1" x14ac:dyDescent="0.25">
      <c r="A2347" s="173"/>
      <c r="B2347" s="169"/>
      <c r="C2347" s="215"/>
      <c r="D2347" s="34"/>
      <c r="E2347" s="64" t="s">
        <v>220</v>
      </c>
      <c r="F2347" s="95"/>
      <c r="G2347" s="3" t="s">
        <v>5</v>
      </c>
      <c r="H2347" s="10" t="s">
        <v>417</v>
      </c>
      <c r="I2347" s="27" t="e">
        <f>I2342/N521*1000</f>
        <v>#DIV/0!</v>
      </c>
    </row>
    <row r="2348" spans="1:9" ht="20.100000000000001" customHeight="1" x14ac:dyDescent="0.25">
      <c r="A2348" s="171" t="s">
        <v>123</v>
      </c>
      <c r="B2348" s="169"/>
      <c r="C2348" s="215"/>
      <c r="D2348" s="97" t="s">
        <v>129</v>
      </c>
      <c r="E2348" s="39"/>
      <c r="F2348" s="58"/>
      <c r="G2348" s="104" t="s">
        <v>127</v>
      </c>
      <c r="H2348" s="104" t="s">
        <v>416</v>
      </c>
      <c r="I2348" s="9">
        <f>I2342-I2349-I2350</f>
        <v>566</v>
      </c>
    </row>
    <row r="2349" spans="1:9" ht="20.100000000000001" customHeight="1" x14ac:dyDescent="0.25">
      <c r="A2349" s="172"/>
      <c r="B2349" s="169"/>
      <c r="C2349" s="215"/>
      <c r="D2349" s="97" t="s">
        <v>206</v>
      </c>
      <c r="E2349" s="39"/>
      <c r="F2349" s="58"/>
      <c r="G2349" s="104" t="s">
        <v>127</v>
      </c>
      <c r="H2349" s="104" t="s">
        <v>416</v>
      </c>
      <c r="I2349" s="9">
        <v>69</v>
      </c>
    </row>
    <row r="2350" spans="1:9" ht="20.100000000000001" customHeight="1" x14ac:dyDescent="0.25">
      <c r="A2350" s="172"/>
      <c r="B2350" s="169"/>
      <c r="C2350" s="216"/>
      <c r="D2350" s="97" t="s">
        <v>219</v>
      </c>
      <c r="E2350" s="39"/>
      <c r="F2350" s="55"/>
      <c r="G2350" s="104" t="s">
        <v>127</v>
      </c>
      <c r="H2350" s="104" t="s">
        <v>416</v>
      </c>
      <c r="I2350" s="5">
        <v>33</v>
      </c>
    </row>
    <row r="2351" spans="1:9" ht="20.100000000000001" customHeight="1" x14ac:dyDescent="0.25">
      <c r="A2351" s="172"/>
      <c r="B2351" s="169"/>
      <c r="C2351" s="184" t="s">
        <v>133</v>
      </c>
      <c r="D2351" s="218"/>
      <c r="E2351" s="361" t="s">
        <v>134</v>
      </c>
      <c r="F2351" s="362"/>
      <c r="G2351" s="3" t="s">
        <v>5</v>
      </c>
      <c r="H2351" s="10" t="s">
        <v>417</v>
      </c>
      <c r="I2351" s="25" t="e">
        <f>I2342/Q521*1000</f>
        <v>#DIV/0!</v>
      </c>
    </row>
    <row r="2352" spans="1:9" ht="20.100000000000001" customHeight="1" x14ac:dyDescent="0.25">
      <c r="A2352" s="172"/>
      <c r="B2352" s="169"/>
      <c r="C2352" s="260"/>
      <c r="D2352" s="226"/>
      <c r="E2352" s="361" t="s">
        <v>25</v>
      </c>
      <c r="F2352" s="362"/>
      <c r="G2352" s="3" t="s">
        <v>5</v>
      </c>
      <c r="H2352" s="10" t="s">
        <v>417</v>
      </c>
      <c r="I2352" s="25" t="e">
        <f>I2342/R521*1000</f>
        <v>#DIV/0!</v>
      </c>
    </row>
    <row r="2353" spans="1:9" ht="20.100000000000001" customHeight="1" x14ac:dyDescent="0.25">
      <c r="A2353" s="172"/>
      <c r="B2353" s="169"/>
      <c r="C2353" s="174" t="s">
        <v>135</v>
      </c>
      <c r="D2353" s="188" t="s">
        <v>7</v>
      </c>
      <c r="E2353" s="189"/>
      <c r="F2353" s="190"/>
      <c r="G2353" s="104" t="s">
        <v>49</v>
      </c>
      <c r="H2353" s="104" t="s">
        <v>415</v>
      </c>
      <c r="I2353" s="5">
        <v>122546</v>
      </c>
    </row>
    <row r="2354" spans="1:9" ht="20.100000000000001" customHeight="1" x14ac:dyDescent="0.25">
      <c r="A2354" s="172"/>
      <c r="B2354" s="169"/>
      <c r="C2354" s="175"/>
      <c r="D2354" s="188" t="s">
        <v>134</v>
      </c>
      <c r="E2354" s="189"/>
      <c r="F2354" s="190"/>
      <c r="G2354" s="104" t="s">
        <v>49</v>
      </c>
      <c r="H2354" s="104" t="s">
        <v>415</v>
      </c>
      <c r="I2354" s="5">
        <v>63569</v>
      </c>
    </row>
    <row r="2355" spans="1:9" ht="20.100000000000001" customHeight="1" x14ac:dyDescent="0.25">
      <c r="A2355" s="172"/>
      <c r="B2355" s="169"/>
      <c r="C2355" s="176"/>
      <c r="D2355" s="188" t="s">
        <v>25</v>
      </c>
      <c r="E2355" s="189"/>
      <c r="F2355" s="190"/>
      <c r="G2355" s="104" t="s">
        <v>49</v>
      </c>
      <c r="H2355" s="104" t="s">
        <v>415</v>
      </c>
      <c r="I2355" s="5">
        <v>58977</v>
      </c>
    </row>
    <row r="2356" spans="1:9" ht="20.100000000000001" customHeight="1" x14ac:dyDescent="0.25">
      <c r="A2356" s="172"/>
      <c r="B2356" s="169"/>
      <c r="C2356" s="168" t="s">
        <v>267</v>
      </c>
      <c r="D2356" s="188" t="s">
        <v>7</v>
      </c>
      <c r="E2356" s="189"/>
      <c r="F2356" s="190"/>
      <c r="G2356" s="104" t="s">
        <v>49</v>
      </c>
      <c r="H2356" s="104" t="s">
        <v>415</v>
      </c>
      <c r="I2356" s="5">
        <v>115669</v>
      </c>
    </row>
    <row r="2357" spans="1:9" ht="20.100000000000001" customHeight="1" x14ac:dyDescent="0.25">
      <c r="A2357" s="172"/>
      <c r="B2357" s="169"/>
      <c r="C2357" s="169"/>
      <c r="D2357" s="188" t="s">
        <v>134</v>
      </c>
      <c r="E2357" s="189"/>
      <c r="F2357" s="190"/>
      <c r="G2357" s="104" t="s">
        <v>49</v>
      </c>
      <c r="H2357" s="104" t="s">
        <v>415</v>
      </c>
      <c r="I2357" s="5">
        <v>56010</v>
      </c>
    </row>
    <row r="2358" spans="1:9" ht="20.100000000000001" customHeight="1" x14ac:dyDescent="0.25">
      <c r="A2358" s="172"/>
      <c r="B2358" s="169"/>
      <c r="C2358" s="170"/>
      <c r="D2358" s="188" t="s">
        <v>25</v>
      </c>
      <c r="E2358" s="189"/>
      <c r="F2358" s="190"/>
      <c r="G2358" s="104" t="s">
        <v>49</v>
      </c>
      <c r="H2358" s="104" t="s">
        <v>415</v>
      </c>
      <c r="I2358" s="5">
        <v>59659</v>
      </c>
    </row>
    <row r="2359" spans="1:9" ht="20.100000000000001" customHeight="1" x14ac:dyDescent="0.25">
      <c r="A2359" s="172"/>
      <c r="B2359" s="169"/>
      <c r="C2359" s="174" t="s">
        <v>124</v>
      </c>
      <c r="D2359" s="188" t="s">
        <v>7</v>
      </c>
      <c r="E2359" s="189"/>
      <c r="F2359" s="190"/>
      <c r="G2359" s="104" t="s">
        <v>49</v>
      </c>
      <c r="H2359" s="104" t="s">
        <v>415</v>
      </c>
      <c r="I2359" s="5">
        <v>21040</v>
      </c>
    </row>
    <row r="2360" spans="1:9" ht="20.100000000000001" customHeight="1" x14ac:dyDescent="0.25">
      <c r="A2360" s="172"/>
      <c r="B2360" s="169"/>
      <c r="C2360" s="183"/>
      <c r="D2360" s="188" t="s">
        <v>134</v>
      </c>
      <c r="E2360" s="189"/>
      <c r="F2360" s="190"/>
      <c r="G2360" s="104" t="s">
        <v>49</v>
      </c>
      <c r="H2360" s="104" t="s">
        <v>415</v>
      </c>
      <c r="I2360" s="5">
        <v>8437</v>
      </c>
    </row>
    <row r="2361" spans="1:9" ht="20.100000000000001" customHeight="1" x14ac:dyDescent="0.25">
      <c r="A2361" s="172"/>
      <c r="B2361" s="169"/>
      <c r="C2361" s="217"/>
      <c r="D2361" s="188" t="s">
        <v>25</v>
      </c>
      <c r="E2361" s="189"/>
      <c r="F2361" s="190"/>
      <c r="G2361" s="104" t="s">
        <v>49</v>
      </c>
      <c r="H2361" s="104" t="s">
        <v>415</v>
      </c>
      <c r="I2361" s="5">
        <v>12603</v>
      </c>
    </row>
    <row r="2362" spans="1:9" ht="20.100000000000001" customHeight="1" x14ac:dyDescent="0.25">
      <c r="A2362" s="172"/>
      <c r="B2362" s="169"/>
      <c r="C2362" s="174" t="s">
        <v>125</v>
      </c>
      <c r="D2362" s="188" t="s">
        <v>7</v>
      </c>
      <c r="E2362" s="189"/>
      <c r="F2362" s="190"/>
      <c r="G2362" s="104" t="s">
        <v>49</v>
      </c>
      <c r="H2362" s="104" t="s">
        <v>415</v>
      </c>
      <c r="I2362" s="5">
        <v>11292</v>
      </c>
    </row>
    <row r="2363" spans="1:9" ht="20.100000000000001" customHeight="1" x14ac:dyDescent="0.25">
      <c r="A2363" s="172"/>
      <c r="B2363" s="169"/>
      <c r="C2363" s="183"/>
      <c r="D2363" s="188" t="s">
        <v>134</v>
      </c>
      <c r="E2363" s="189"/>
      <c r="F2363" s="190"/>
      <c r="G2363" s="104" t="s">
        <v>49</v>
      </c>
      <c r="H2363" s="104" t="s">
        <v>415</v>
      </c>
      <c r="I2363" s="5">
        <v>1976</v>
      </c>
    </row>
    <row r="2364" spans="1:9" ht="20.100000000000001" customHeight="1" x14ac:dyDescent="0.25">
      <c r="A2364" s="172"/>
      <c r="B2364" s="170"/>
      <c r="C2364" s="217"/>
      <c r="D2364" s="188" t="s">
        <v>25</v>
      </c>
      <c r="E2364" s="189"/>
      <c r="F2364" s="190"/>
      <c r="G2364" s="104" t="s">
        <v>49</v>
      </c>
      <c r="H2364" s="104" t="s">
        <v>415</v>
      </c>
      <c r="I2364" s="5">
        <v>9316</v>
      </c>
    </row>
    <row r="2365" spans="1:9" ht="20.100000000000001" customHeight="1" x14ac:dyDescent="0.25">
      <c r="A2365" s="172"/>
      <c r="B2365" s="168" t="s">
        <v>54</v>
      </c>
      <c r="C2365" s="174" t="s">
        <v>126</v>
      </c>
      <c r="D2365" s="184" t="s">
        <v>7</v>
      </c>
      <c r="E2365" s="189"/>
      <c r="F2365" s="190"/>
      <c r="G2365" s="104" t="s">
        <v>127</v>
      </c>
      <c r="H2365" s="104" t="s">
        <v>416</v>
      </c>
      <c r="I2365" s="5">
        <v>1064</v>
      </c>
    </row>
    <row r="2366" spans="1:9" ht="20.100000000000001" customHeight="1" x14ac:dyDescent="0.25">
      <c r="A2366" s="172"/>
      <c r="B2366" s="169"/>
      <c r="C2366" s="221"/>
      <c r="D2366" s="38"/>
      <c r="E2366" s="196" t="s">
        <v>137</v>
      </c>
      <c r="F2366" s="197"/>
      <c r="G2366" s="286" t="s">
        <v>6</v>
      </c>
      <c r="H2366" s="286" t="s">
        <v>417</v>
      </c>
      <c r="I2366" s="292">
        <f>(I2372+I2373)/I2365*100</f>
        <v>11.184210526315789</v>
      </c>
    </row>
    <row r="2367" spans="1:9" ht="20.100000000000001" customHeight="1" x14ac:dyDescent="0.25">
      <c r="A2367" s="172"/>
      <c r="B2367" s="169"/>
      <c r="C2367" s="221"/>
      <c r="D2367" s="38"/>
      <c r="E2367" s="198"/>
      <c r="F2367" s="199"/>
      <c r="G2367" s="297"/>
      <c r="H2367" s="297"/>
      <c r="I2367" s="298"/>
    </row>
    <row r="2368" spans="1:9" ht="20.100000000000001" customHeight="1" x14ac:dyDescent="0.25">
      <c r="A2368" s="172"/>
      <c r="B2368" s="169"/>
      <c r="C2368" s="221"/>
      <c r="D2368" s="38"/>
      <c r="E2368" s="196" t="s">
        <v>128</v>
      </c>
      <c r="F2368" s="197"/>
      <c r="G2368" s="286" t="s">
        <v>6</v>
      </c>
      <c r="H2368" s="286" t="s">
        <v>417</v>
      </c>
      <c r="I2368" s="292">
        <f>I2366/2</f>
        <v>5.5921052631578947</v>
      </c>
    </row>
    <row r="2369" spans="1:9" ht="20.100000000000001" customHeight="1" x14ac:dyDescent="0.25">
      <c r="A2369" s="172"/>
      <c r="B2369" s="169"/>
      <c r="C2369" s="221"/>
      <c r="D2369" s="38"/>
      <c r="E2369" s="198"/>
      <c r="F2369" s="199"/>
      <c r="G2369" s="297"/>
      <c r="H2369" s="297"/>
      <c r="I2369" s="298"/>
    </row>
    <row r="2370" spans="1:9" ht="20.100000000000001" customHeight="1" x14ac:dyDescent="0.25">
      <c r="A2370" s="172"/>
      <c r="B2370" s="169"/>
      <c r="C2370" s="221"/>
      <c r="D2370" s="34"/>
      <c r="E2370" s="64" t="s">
        <v>218</v>
      </c>
      <c r="F2370" s="95"/>
      <c r="G2370" s="3" t="s">
        <v>5</v>
      </c>
      <c r="H2370" s="10" t="s">
        <v>417</v>
      </c>
      <c r="I2370" s="27" t="e">
        <f>I2365/N522*1000</f>
        <v>#DIV/0!</v>
      </c>
    </row>
    <row r="2371" spans="1:9" ht="20.100000000000001" customHeight="1" x14ac:dyDescent="0.25">
      <c r="A2371" s="172"/>
      <c r="B2371" s="169"/>
      <c r="C2371" s="221"/>
      <c r="D2371" s="97" t="s">
        <v>129</v>
      </c>
      <c r="E2371" s="39"/>
      <c r="F2371" s="58"/>
      <c r="G2371" s="104" t="s">
        <v>127</v>
      </c>
      <c r="H2371" s="104" t="s">
        <v>416</v>
      </c>
      <c r="I2371" s="9">
        <f>I2365-I2372-I2373</f>
        <v>945</v>
      </c>
    </row>
    <row r="2372" spans="1:9" ht="20.100000000000001" customHeight="1" x14ac:dyDescent="0.25">
      <c r="A2372" s="172"/>
      <c r="B2372" s="169"/>
      <c r="C2372" s="221"/>
      <c r="D2372" s="97" t="s">
        <v>206</v>
      </c>
      <c r="E2372" s="39"/>
      <c r="F2372" s="58"/>
      <c r="G2372" s="104" t="s">
        <v>127</v>
      </c>
      <c r="H2372" s="104" t="s">
        <v>416</v>
      </c>
      <c r="I2372" s="9">
        <v>66</v>
      </c>
    </row>
    <row r="2373" spans="1:9" ht="20.100000000000001" customHeight="1" x14ac:dyDescent="0.25">
      <c r="A2373" s="172"/>
      <c r="B2373" s="169"/>
      <c r="C2373" s="222"/>
      <c r="D2373" s="97" t="s">
        <v>219</v>
      </c>
      <c r="E2373" s="39"/>
      <c r="F2373" s="55"/>
      <c r="G2373" s="104" t="s">
        <v>127</v>
      </c>
      <c r="H2373" s="104" t="s">
        <v>416</v>
      </c>
      <c r="I2373" s="9">
        <v>53</v>
      </c>
    </row>
    <row r="2374" spans="1:9" ht="20.100000000000001" customHeight="1" x14ac:dyDescent="0.25">
      <c r="A2374" s="172"/>
      <c r="B2374" s="169"/>
      <c r="C2374" s="174" t="s">
        <v>130</v>
      </c>
      <c r="D2374" s="184" t="s">
        <v>7</v>
      </c>
      <c r="E2374" s="189"/>
      <c r="F2374" s="190"/>
      <c r="G2374" s="104" t="s">
        <v>127</v>
      </c>
      <c r="H2374" s="104" t="s">
        <v>416</v>
      </c>
      <c r="I2374" s="5">
        <v>388</v>
      </c>
    </row>
    <row r="2375" spans="1:9" ht="20.100000000000001" customHeight="1" x14ac:dyDescent="0.25">
      <c r="A2375" s="172"/>
      <c r="B2375" s="169"/>
      <c r="C2375" s="175"/>
      <c r="D2375" s="38"/>
      <c r="E2375" s="196" t="s">
        <v>207</v>
      </c>
      <c r="F2375" s="197"/>
      <c r="G2375" s="286" t="s">
        <v>6</v>
      </c>
      <c r="H2375" s="286" t="s">
        <v>417</v>
      </c>
      <c r="I2375" s="292">
        <f>(I2381+I2382)/I2374*100</f>
        <v>18.041237113402062</v>
      </c>
    </row>
    <row r="2376" spans="1:9" ht="20.100000000000001" customHeight="1" x14ac:dyDescent="0.25">
      <c r="A2376" s="172"/>
      <c r="B2376" s="169"/>
      <c r="C2376" s="175"/>
      <c r="D2376" s="38"/>
      <c r="E2376" s="198"/>
      <c r="F2376" s="199"/>
      <c r="G2376" s="297"/>
      <c r="H2376" s="297"/>
      <c r="I2376" s="298"/>
    </row>
    <row r="2377" spans="1:9" ht="20.100000000000001" customHeight="1" x14ac:dyDescent="0.25">
      <c r="A2377" s="172"/>
      <c r="B2377" s="169"/>
      <c r="C2377" s="175"/>
      <c r="D2377" s="38"/>
      <c r="E2377" s="196" t="s">
        <v>131</v>
      </c>
      <c r="F2377" s="197"/>
      <c r="G2377" s="286" t="s">
        <v>6</v>
      </c>
      <c r="H2377" s="286" t="s">
        <v>417</v>
      </c>
      <c r="I2377" s="292">
        <f>I2375/2</f>
        <v>9.0206185567010309</v>
      </c>
    </row>
    <row r="2378" spans="1:9" ht="20.100000000000001" customHeight="1" x14ac:dyDescent="0.25">
      <c r="A2378" s="172"/>
      <c r="B2378" s="169"/>
      <c r="C2378" s="175"/>
      <c r="D2378" s="38"/>
      <c r="E2378" s="198"/>
      <c r="F2378" s="199"/>
      <c r="G2378" s="287"/>
      <c r="H2378" s="287"/>
      <c r="I2378" s="293"/>
    </row>
    <row r="2379" spans="1:9" ht="20.100000000000001" customHeight="1" x14ac:dyDescent="0.25">
      <c r="A2379" s="172"/>
      <c r="B2379" s="169"/>
      <c r="C2379" s="175"/>
      <c r="D2379" s="34"/>
      <c r="E2379" s="64" t="s">
        <v>220</v>
      </c>
      <c r="F2379" s="95"/>
      <c r="G2379" s="3" t="s">
        <v>5</v>
      </c>
      <c r="H2379" s="10" t="s">
        <v>417</v>
      </c>
      <c r="I2379" s="27" t="e">
        <f>I2374/N522*1000</f>
        <v>#DIV/0!</v>
      </c>
    </row>
    <row r="2380" spans="1:9" ht="20.100000000000001" customHeight="1" x14ac:dyDescent="0.25">
      <c r="A2380" s="172"/>
      <c r="B2380" s="169"/>
      <c r="C2380" s="175"/>
      <c r="D2380" s="97" t="s">
        <v>129</v>
      </c>
      <c r="E2380" s="39"/>
      <c r="F2380" s="58"/>
      <c r="G2380" s="104" t="s">
        <v>127</v>
      </c>
      <c r="H2380" s="104" t="s">
        <v>416</v>
      </c>
      <c r="I2380" s="9">
        <f>I2374-I2381-I2382</f>
        <v>318</v>
      </c>
    </row>
    <row r="2381" spans="1:9" ht="20.100000000000001" customHeight="1" x14ac:dyDescent="0.25">
      <c r="A2381" s="172"/>
      <c r="B2381" s="169"/>
      <c r="C2381" s="175"/>
      <c r="D2381" s="97" t="s">
        <v>206</v>
      </c>
      <c r="E2381" s="39"/>
      <c r="F2381" s="58"/>
      <c r="G2381" s="104" t="s">
        <v>127</v>
      </c>
      <c r="H2381" s="104" t="s">
        <v>416</v>
      </c>
      <c r="I2381" s="9">
        <v>41</v>
      </c>
    </row>
    <row r="2382" spans="1:9" ht="20.100000000000001" customHeight="1" x14ac:dyDescent="0.25">
      <c r="A2382" s="173"/>
      <c r="B2382" s="169"/>
      <c r="C2382" s="176"/>
      <c r="D2382" s="97" t="s">
        <v>219</v>
      </c>
      <c r="E2382" s="39"/>
      <c r="F2382" s="55"/>
      <c r="G2382" s="104" t="s">
        <v>127</v>
      </c>
      <c r="H2382" s="104" t="s">
        <v>416</v>
      </c>
      <c r="I2382" s="5">
        <v>29</v>
      </c>
    </row>
    <row r="2383" spans="1:9" ht="20.100000000000001" customHeight="1" x14ac:dyDescent="0.25">
      <c r="A2383" s="171" t="s">
        <v>123</v>
      </c>
      <c r="B2383" s="169"/>
      <c r="C2383" s="184" t="s">
        <v>133</v>
      </c>
      <c r="D2383" s="185"/>
      <c r="E2383" s="201" t="s">
        <v>134</v>
      </c>
      <c r="F2383" s="202"/>
      <c r="G2383" s="3" t="s">
        <v>5</v>
      </c>
      <c r="H2383" s="10" t="s">
        <v>417</v>
      </c>
      <c r="I2383" s="25" t="e">
        <f>I2374/Q522*1000</f>
        <v>#DIV/0!</v>
      </c>
    </row>
    <row r="2384" spans="1:9" ht="20.100000000000001" customHeight="1" x14ac:dyDescent="0.25">
      <c r="A2384" s="172"/>
      <c r="B2384" s="169"/>
      <c r="C2384" s="186"/>
      <c r="D2384" s="187"/>
      <c r="E2384" s="201" t="s">
        <v>25</v>
      </c>
      <c r="F2384" s="202"/>
      <c r="G2384" s="3" t="s">
        <v>5</v>
      </c>
      <c r="H2384" s="10" t="s">
        <v>417</v>
      </c>
      <c r="I2384" s="25" t="e">
        <f>I2374/R522*1000</f>
        <v>#DIV/0!</v>
      </c>
    </row>
    <row r="2385" spans="1:9" ht="20.100000000000001" customHeight="1" x14ac:dyDescent="0.25">
      <c r="A2385" s="172"/>
      <c r="B2385" s="169"/>
      <c r="C2385" s="174" t="s">
        <v>135</v>
      </c>
      <c r="D2385" s="188" t="s">
        <v>7</v>
      </c>
      <c r="E2385" s="189"/>
      <c r="F2385" s="190"/>
      <c r="G2385" s="104" t="s">
        <v>49</v>
      </c>
      <c r="H2385" s="104" t="s">
        <v>415</v>
      </c>
      <c r="I2385" s="5">
        <v>75174</v>
      </c>
    </row>
    <row r="2386" spans="1:9" ht="20.100000000000001" customHeight="1" x14ac:dyDescent="0.25">
      <c r="A2386" s="172"/>
      <c r="B2386" s="169"/>
      <c r="C2386" s="175"/>
      <c r="D2386" s="188" t="s">
        <v>134</v>
      </c>
      <c r="E2386" s="189"/>
      <c r="F2386" s="190"/>
      <c r="G2386" s="104" t="s">
        <v>49</v>
      </c>
      <c r="H2386" s="104" t="s">
        <v>415</v>
      </c>
      <c r="I2386" s="5">
        <v>40305</v>
      </c>
    </row>
    <row r="2387" spans="1:9" ht="20.100000000000001" customHeight="1" x14ac:dyDescent="0.25">
      <c r="A2387" s="172"/>
      <c r="B2387" s="169"/>
      <c r="C2387" s="176"/>
      <c r="D2387" s="188" t="s">
        <v>25</v>
      </c>
      <c r="E2387" s="189"/>
      <c r="F2387" s="190"/>
      <c r="G2387" s="104" t="s">
        <v>49</v>
      </c>
      <c r="H2387" s="104" t="s">
        <v>415</v>
      </c>
      <c r="I2387" s="5">
        <v>34869</v>
      </c>
    </row>
    <row r="2388" spans="1:9" ht="20.100000000000001" customHeight="1" x14ac:dyDescent="0.25">
      <c r="A2388" s="172"/>
      <c r="B2388" s="169"/>
      <c r="C2388" s="174" t="s">
        <v>136</v>
      </c>
      <c r="D2388" s="188" t="s">
        <v>7</v>
      </c>
      <c r="E2388" s="189"/>
      <c r="F2388" s="190"/>
      <c r="G2388" s="104" t="s">
        <v>49</v>
      </c>
      <c r="H2388" s="104" t="s">
        <v>415</v>
      </c>
      <c r="I2388" s="5">
        <v>72445</v>
      </c>
    </row>
    <row r="2389" spans="1:9" ht="20.100000000000001" customHeight="1" x14ac:dyDescent="0.25">
      <c r="A2389" s="172"/>
      <c r="B2389" s="169"/>
      <c r="C2389" s="175"/>
      <c r="D2389" s="188" t="s">
        <v>134</v>
      </c>
      <c r="E2389" s="189"/>
      <c r="F2389" s="190"/>
      <c r="G2389" s="104" t="s">
        <v>49</v>
      </c>
      <c r="H2389" s="104" t="s">
        <v>415</v>
      </c>
      <c r="I2389" s="5">
        <v>35702</v>
      </c>
    </row>
    <row r="2390" spans="1:9" ht="20.100000000000001" customHeight="1" x14ac:dyDescent="0.25">
      <c r="A2390" s="172"/>
      <c r="B2390" s="169"/>
      <c r="C2390" s="176"/>
      <c r="D2390" s="188" t="s">
        <v>25</v>
      </c>
      <c r="E2390" s="189"/>
      <c r="F2390" s="190"/>
      <c r="G2390" s="104" t="s">
        <v>49</v>
      </c>
      <c r="H2390" s="104" t="s">
        <v>415</v>
      </c>
      <c r="I2390" s="5">
        <v>36743</v>
      </c>
    </row>
    <row r="2391" spans="1:9" ht="20.100000000000001" customHeight="1" x14ac:dyDescent="0.25">
      <c r="A2391" s="172"/>
      <c r="B2391" s="169"/>
      <c r="C2391" s="168" t="s">
        <v>268</v>
      </c>
      <c r="D2391" s="188" t="s">
        <v>7</v>
      </c>
      <c r="E2391" s="189"/>
      <c r="F2391" s="190"/>
      <c r="G2391" s="104" t="s">
        <v>49</v>
      </c>
      <c r="H2391" s="104" t="s">
        <v>415</v>
      </c>
      <c r="I2391" s="5">
        <v>10318</v>
      </c>
    </row>
    <row r="2392" spans="1:9" ht="20.100000000000001" customHeight="1" x14ac:dyDescent="0.25">
      <c r="A2392" s="172"/>
      <c r="B2392" s="169"/>
      <c r="C2392" s="169"/>
      <c r="D2392" s="188" t="s">
        <v>134</v>
      </c>
      <c r="E2392" s="189"/>
      <c r="F2392" s="190"/>
      <c r="G2392" s="104" t="s">
        <v>49</v>
      </c>
      <c r="H2392" s="104" t="s">
        <v>415</v>
      </c>
      <c r="I2392" s="5">
        <v>4771</v>
      </c>
    </row>
    <row r="2393" spans="1:9" ht="20.100000000000001" customHeight="1" x14ac:dyDescent="0.25">
      <c r="A2393" s="172"/>
      <c r="B2393" s="169"/>
      <c r="C2393" s="170"/>
      <c r="D2393" s="188" t="s">
        <v>25</v>
      </c>
      <c r="E2393" s="189"/>
      <c r="F2393" s="190"/>
      <c r="G2393" s="104" t="s">
        <v>49</v>
      </c>
      <c r="H2393" s="104" t="s">
        <v>415</v>
      </c>
      <c r="I2393" s="5">
        <v>5547</v>
      </c>
    </row>
    <row r="2394" spans="1:9" ht="20.100000000000001" customHeight="1" x14ac:dyDescent="0.25">
      <c r="A2394" s="172"/>
      <c r="B2394" s="169"/>
      <c r="C2394" s="174" t="s">
        <v>125</v>
      </c>
      <c r="D2394" s="188" t="s">
        <v>7</v>
      </c>
      <c r="E2394" s="189"/>
      <c r="F2394" s="190"/>
      <c r="G2394" s="104" t="s">
        <v>49</v>
      </c>
      <c r="H2394" s="104" t="s">
        <v>415</v>
      </c>
      <c r="I2394" s="5">
        <v>8841</v>
      </c>
    </row>
    <row r="2395" spans="1:9" ht="20.100000000000001" customHeight="1" x14ac:dyDescent="0.25">
      <c r="A2395" s="172"/>
      <c r="B2395" s="169"/>
      <c r="C2395" s="183"/>
      <c r="D2395" s="188" t="s">
        <v>134</v>
      </c>
      <c r="E2395" s="189"/>
      <c r="F2395" s="190"/>
      <c r="G2395" s="104" t="s">
        <v>49</v>
      </c>
      <c r="H2395" s="104" t="s">
        <v>415</v>
      </c>
      <c r="I2395" s="5">
        <v>1732</v>
      </c>
    </row>
    <row r="2396" spans="1:9" ht="20.100000000000001" customHeight="1" x14ac:dyDescent="0.25">
      <c r="A2396" s="172"/>
      <c r="B2396" s="170"/>
      <c r="C2396" s="217"/>
      <c r="D2396" s="188" t="s">
        <v>25</v>
      </c>
      <c r="E2396" s="189"/>
      <c r="F2396" s="190"/>
      <c r="G2396" s="104" t="s">
        <v>49</v>
      </c>
      <c r="H2396" s="104" t="s">
        <v>415</v>
      </c>
      <c r="I2396" s="5">
        <v>7109</v>
      </c>
    </row>
    <row r="2397" spans="1:9" ht="20.100000000000001" customHeight="1" x14ac:dyDescent="0.25">
      <c r="A2397" s="172"/>
      <c r="B2397" s="168" t="s">
        <v>101</v>
      </c>
      <c r="C2397" s="174" t="s">
        <v>126</v>
      </c>
      <c r="D2397" s="184" t="s">
        <v>7</v>
      </c>
      <c r="E2397" s="189"/>
      <c r="F2397" s="190"/>
      <c r="G2397" s="104" t="s">
        <v>127</v>
      </c>
      <c r="H2397" s="104" t="s">
        <v>416</v>
      </c>
      <c r="I2397" s="5">
        <v>305</v>
      </c>
    </row>
    <row r="2398" spans="1:9" ht="20.100000000000001" customHeight="1" x14ac:dyDescent="0.25">
      <c r="A2398" s="172"/>
      <c r="B2398" s="169"/>
      <c r="C2398" s="193"/>
      <c r="D2398" s="12"/>
      <c r="E2398" s="196" t="s">
        <v>137</v>
      </c>
      <c r="F2398" s="197"/>
      <c r="G2398" s="286" t="s">
        <v>6</v>
      </c>
      <c r="H2398" s="286" t="s">
        <v>417</v>
      </c>
      <c r="I2398" s="292">
        <f>(I2404+I2405)/I2397*100</f>
        <v>13.442622950819672</v>
      </c>
    </row>
    <row r="2399" spans="1:9" ht="20.100000000000001" customHeight="1" x14ac:dyDescent="0.25">
      <c r="A2399" s="172"/>
      <c r="B2399" s="169"/>
      <c r="C2399" s="193"/>
      <c r="D2399" s="12"/>
      <c r="E2399" s="198"/>
      <c r="F2399" s="199"/>
      <c r="G2399" s="297"/>
      <c r="H2399" s="297"/>
      <c r="I2399" s="298"/>
    </row>
    <row r="2400" spans="1:9" ht="20.100000000000001" customHeight="1" x14ac:dyDescent="0.25">
      <c r="A2400" s="172"/>
      <c r="B2400" s="169"/>
      <c r="C2400" s="193"/>
      <c r="D2400" s="12"/>
      <c r="E2400" s="196" t="s">
        <v>128</v>
      </c>
      <c r="F2400" s="197"/>
      <c r="G2400" s="286" t="s">
        <v>6</v>
      </c>
      <c r="H2400" s="286" t="s">
        <v>417</v>
      </c>
      <c r="I2400" s="292">
        <f>I2398/2</f>
        <v>6.721311475409836</v>
      </c>
    </row>
    <row r="2401" spans="1:9" ht="20.100000000000001" customHeight="1" x14ac:dyDescent="0.25">
      <c r="A2401" s="172"/>
      <c r="B2401" s="169"/>
      <c r="C2401" s="193"/>
      <c r="D2401" s="12"/>
      <c r="E2401" s="198"/>
      <c r="F2401" s="199"/>
      <c r="G2401" s="297"/>
      <c r="H2401" s="297"/>
      <c r="I2401" s="298"/>
    </row>
    <row r="2402" spans="1:9" ht="20.100000000000001" customHeight="1" x14ac:dyDescent="0.25">
      <c r="A2402" s="172"/>
      <c r="B2402" s="169"/>
      <c r="C2402" s="193"/>
      <c r="D2402" s="13"/>
      <c r="E2402" s="65" t="s">
        <v>218</v>
      </c>
      <c r="F2402" s="66"/>
      <c r="G2402" s="3" t="s">
        <v>5</v>
      </c>
      <c r="H2402" s="10" t="s">
        <v>417</v>
      </c>
      <c r="I2402" s="27" t="e">
        <f>I2397/N523*1000</f>
        <v>#DIV/0!</v>
      </c>
    </row>
    <row r="2403" spans="1:9" ht="20.100000000000001" customHeight="1" x14ac:dyDescent="0.25">
      <c r="A2403" s="172"/>
      <c r="B2403" s="169"/>
      <c r="C2403" s="193"/>
      <c r="D2403" s="59" t="s">
        <v>129</v>
      </c>
      <c r="E2403" s="11"/>
      <c r="F2403" s="60"/>
      <c r="G2403" s="104" t="s">
        <v>127</v>
      </c>
      <c r="H2403" s="104" t="s">
        <v>416</v>
      </c>
      <c r="I2403" s="9">
        <f>I2397-I2404-I2405</f>
        <v>264</v>
      </c>
    </row>
    <row r="2404" spans="1:9" ht="20.100000000000001" customHeight="1" x14ac:dyDescent="0.25">
      <c r="A2404" s="172"/>
      <c r="B2404" s="169"/>
      <c r="C2404" s="193"/>
      <c r="D2404" s="59" t="s">
        <v>206</v>
      </c>
      <c r="E2404" s="11"/>
      <c r="F2404" s="60"/>
      <c r="G2404" s="104" t="s">
        <v>127</v>
      </c>
      <c r="H2404" s="104" t="s">
        <v>416</v>
      </c>
      <c r="I2404" s="9">
        <v>12</v>
      </c>
    </row>
    <row r="2405" spans="1:9" ht="20.100000000000001" customHeight="1" x14ac:dyDescent="0.25">
      <c r="A2405" s="172"/>
      <c r="B2405" s="169"/>
      <c r="C2405" s="194"/>
      <c r="D2405" s="59" t="s">
        <v>219</v>
      </c>
      <c r="E2405" s="11"/>
      <c r="F2405" s="63"/>
      <c r="G2405" s="104" t="s">
        <v>127</v>
      </c>
      <c r="H2405" s="104" t="s">
        <v>416</v>
      </c>
      <c r="I2405" s="9">
        <v>29</v>
      </c>
    </row>
    <row r="2406" spans="1:9" ht="20.100000000000001" customHeight="1" x14ac:dyDescent="0.25">
      <c r="A2406" s="172"/>
      <c r="B2406" s="169"/>
      <c r="C2406" s="174" t="s">
        <v>130</v>
      </c>
      <c r="D2406" s="184" t="s">
        <v>7</v>
      </c>
      <c r="E2406" s="189"/>
      <c r="F2406" s="190"/>
      <c r="G2406" s="104" t="s">
        <v>127</v>
      </c>
      <c r="H2406" s="104" t="s">
        <v>416</v>
      </c>
      <c r="I2406" s="5">
        <v>112</v>
      </c>
    </row>
    <row r="2407" spans="1:9" ht="20.100000000000001" customHeight="1" x14ac:dyDescent="0.25">
      <c r="A2407" s="172"/>
      <c r="B2407" s="169"/>
      <c r="C2407" s="175"/>
      <c r="D2407" s="12"/>
      <c r="E2407" s="196" t="s">
        <v>207</v>
      </c>
      <c r="F2407" s="197"/>
      <c r="G2407" s="286" t="s">
        <v>6</v>
      </c>
      <c r="H2407" s="286" t="s">
        <v>417</v>
      </c>
      <c r="I2407" s="292">
        <f>(I2413+I2414)/I2406*100</f>
        <v>21.428571428571427</v>
      </c>
    </row>
    <row r="2408" spans="1:9" ht="20.100000000000001" customHeight="1" x14ac:dyDescent="0.25">
      <c r="A2408" s="172"/>
      <c r="B2408" s="169"/>
      <c r="C2408" s="175"/>
      <c r="D2408" s="12"/>
      <c r="E2408" s="198"/>
      <c r="F2408" s="199"/>
      <c r="G2408" s="297"/>
      <c r="H2408" s="297"/>
      <c r="I2408" s="298"/>
    </row>
    <row r="2409" spans="1:9" ht="20.100000000000001" customHeight="1" x14ac:dyDescent="0.25">
      <c r="A2409" s="172"/>
      <c r="B2409" s="169"/>
      <c r="C2409" s="175"/>
      <c r="D2409" s="12"/>
      <c r="E2409" s="196" t="s">
        <v>131</v>
      </c>
      <c r="F2409" s="197"/>
      <c r="G2409" s="286" t="s">
        <v>6</v>
      </c>
      <c r="H2409" s="286" t="s">
        <v>417</v>
      </c>
      <c r="I2409" s="292">
        <f>I2407/2</f>
        <v>10.714285714285714</v>
      </c>
    </row>
    <row r="2410" spans="1:9" ht="20.100000000000001" customHeight="1" x14ac:dyDescent="0.25">
      <c r="A2410" s="172"/>
      <c r="B2410" s="169"/>
      <c r="C2410" s="175"/>
      <c r="D2410" s="12"/>
      <c r="E2410" s="198"/>
      <c r="F2410" s="199"/>
      <c r="G2410" s="297"/>
      <c r="H2410" s="297"/>
      <c r="I2410" s="298"/>
    </row>
    <row r="2411" spans="1:9" ht="20.100000000000001" customHeight="1" x14ac:dyDescent="0.25">
      <c r="A2411" s="172"/>
      <c r="B2411" s="169"/>
      <c r="C2411" s="175"/>
      <c r="D2411" s="13"/>
      <c r="E2411" s="65" t="s">
        <v>220</v>
      </c>
      <c r="F2411" s="66"/>
      <c r="G2411" s="3" t="s">
        <v>5</v>
      </c>
      <c r="H2411" s="10" t="s">
        <v>417</v>
      </c>
      <c r="I2411" s="27" t="e">
        <f>I2406/N523*1000</f>
        <v>#DIV/0!</v>
      </c>
    </row>
    <row r="2412" spans="1:9" ht="20.100000000000001" customHeight="1" x14ac:dyDescent="0.25">
      <c r="A2412" s="172"/>
      <c r="B2412" s="169"/>
      <c r="C2412" s="175"/>
      <c r="D2412" s="59" t="s">
        <v>129</v>
      </c>
      <c r="E2412" s="11"/>
      <c r="F2412" s="60"/>
      <c r="G2412" s="104" t="s">
        <v>127</v>
      </c>
      <c r="H2412" s="104" t="s">
        <v>416</v>
      </c>
      <c r="I2412" s="9">
        <f>I2406-I2413-I2414</f>
        <v>88</v>
      </c>
    </row>
    <row r="2413" spans="1:9" ht="20.100000000000001" customHeight="1" x14ac:dyDescent="0.25">
      <c r="A2413" s="172"/>
      <c r="B2413" s="169"/>
      <c r="C2413" s="175"/>
      <c r="D2413" s="59" t="s">
        <v>206</v>
      </c>
      <c r="E2413" s="11"/>
      <c r="F2413" s="60"/>
      <c r="G2413" s="104" t="s">
        <v>127</v>
      </c>
      <c r="H2413" s="104" t="s">
        <v>416</v>
      </c>
      <c r="I2413" s="9">
        <v>8</v>
      </c>
    </row>
    <row r="2414" spans="1:9" ht="20.100000000000001" customHeight="1" x14ac:dyDescent="0.25">
      <c r="A2414" s="172"/>
      <c r="B2414" s="169"/>
      <c r="C2414" s="176"/>
      <c r="D2414" s="59" t="s">
        <v>219</v>
      </c>
      <c r="E2414" s="11"/>
      <c r="F2414" s="63"/>
      <c r="G2414" s="104" t="s">
        <v>127</v>
      </c>
      <c r="H2414" s="104" t="s">
        <v>416</v>
      </c>
      <c r="I2414" s="5">
        <v>16</v>
      </c>
    </row>
    <row r="2415" spans="1:9" ht="20.100000000000001" customHeight="1" x14ac:dyDescent="0.25">
      <c r="A2415" s="172"/>
      <c r="B2415" s="169"/>
      <c r="C2415" s="184" t="s">
        <v>133</v>
      </c>
      <c r="D2415" s="185"/>
      <c r="E2415" s="201" t="s">
        <v>134</v>
      </c>
      <c r="F2415" s="202"/>
      <c r="G2415" s="3" t="s">
        <v>5</v>
      </c>
      <c r="H2415" s="10" t="s">
        <v>417</v>
      </c>
      <c r="I2415" s="25" t="e">
        <f>I2406/Q523*1000</f>
        <v>#DIV/0!</v>
      </c>
    </row>
    <row r="2416" spans="1:9" ht="20.100000000000001" customHeight="1" x14ac:dyDescent="0.25">
      <c r="A2416" s="172"/>
      <c r="B2416" s="169"/>
      <c r="C2416" s="186"/>
      <c r="D2416" s="187"/>
      <c r="E2416" s="201" t="s">
        <v>25</v>
      </c>
      <c r="F2416" s="202"/>
      <c r="G2416" s="3" t="s">
        <v>5</v>
      </c>
      <c r="H2416" s="10" t="s">
        <v>417</v>
      </c>
      <c r="I2416" s="25" t="e">
        <f>I2406/R523*1000</f>
        <v>#DIV/0!</v>
      </c>
    </row>
    <row r="2417" spans="1:9" ht="20.100000000000001" customHeight="1" x14ac:dyDescent="0.25">
      <c r="A2417" s="173"/>
      <c r="B2417" s="169"/>
      <c r="C2417" s="174" t="s">
        <v>135</v>
      </c>
      <c r="D2417" s="188" t="s">
        <v>7</v>
      </c>
      <c r="E2417" s="189"/>
      <c r="F2417" s="190"/>
      <c r="G2417" s="104" t="s">
        <v>49</v>
      </c>
      <c r="H2417" s="104" t="s">
        <v>415</v>
      </c>
      <c r="I2417" s="5">
        <v>20569</v>
      </c>
    </row>
    <row r="2418" spans="1:9" ht="20.100000000000001" customHeight="1" x14ac:dyDescent="0.25">
      <c r="A2418" s="171" t="s">
        <v>123</v>
      </c>
      <c r="B2418" s="169"/>
      <c r="C2418" s="175"/>
      <c r="D2418" s="188" t="s">
        <v>134</v>
      </c>
      <c r="E2418" s="189"/>
      <c r="F2418" s="190"/>
      <c r="G2418" s="104" t="s">
        <v>49</v>
      </c>
      <c r="H2418" s="104" t="s">
        <v>415</v>
      </c>
      <c r="I2418" s="5">
        <v>11453</v>
      </c>
    </row>
    <row r="2419" spans="1:9" ht="20.100000000000001" customHeight="1" x14ac:dyDescent="0.25">
      <c r="A2419" s="172"/>
      <c r="B2419" s="169"/>
      <c r="C2419" s="176"/>
      <c r="D2419" s="188" t="s">
        <v>25</v>
      </c>
      <c r="E2419" s="189"/>
      <c r="F2419" s="190"/>
      <c r="G2419" s="104" t="s">
        <v>49</v>
      </c>
      <c r="H2419" s="104" t="s">
        <v>415</v>
      </c>
      <c r="I2419" s="5">
        <v>9116</v>
      </c>
    </row>
    <row r="2420" spans="1:9" ht="20.100000000000001" customHeight="1" x14ac:dyDescent="0.25">
      <c r="A2420" s="172"/>
      <c r="B2420" s="169"/>
      <c r="C2420" s="174" t="s">
        <v>136</v>
      </c>
      <c r="D2420" s="188" t="s">
        <v>7</v>
      </c>
      <c r="E2420" s="189"/>
      <c r="F2420" s="190"/>
      <c r="G2420" s="104" t="s">
        <v>49</v>
      </c>
      <c r="H2420" s="104" t="s">
        <v>415</v>
      </c>
      <c r="I2420" s="5">
        <v>23245</v>
      </c>
    </row>
    <row r="2421" spans="1:9" ht="20.100000000000001" customHeight="1" x14ac:dyDescent="0.25">
      <c r="A2421" s="172"/>
      <c r="B2421" s="169"/>
      <c r="C2421" s="175"/>
      <c r="D2421" s="188" t="s">
        <v>134</v>
      </c>
      <c r="E2421" s="189"/>
      <c r="F2421" s="190"/>
      <c r="G2421" s="104" t="s">
        <v>49</v>
      </c>
      <c r="H2421" s="104" t="s">
        <v>415</v>
      </c>
      <c r="I2421" s="5">
        <v>12120</v>
      </c>
    </row>
    <row r="2422" spans="1:9" ht="20.100000000000001" customHeight="1" x14ac:dyDescent="0.25">
      <c r="A2422" s="172"/>
      <c r="B2422" s="169"/>
      <c r="C2422" s="176"/>
      <c r="D2422" s="188" t="s">
        <v>25</v>
      </c>
      <c r="E2422" s="189"/>
      <c r="F2422" s="190"/>
      <c r="G2422" s="104" t="s">
        <v>49</v>
      </c>
      <c r="H2422" s="104" t="s">
        <v>415</v>
      </c>
      <c r="I2422" s="5">
        <v>11125</v>
      </c>
    </row>
    <row r="2423" spans="1:9" ht="20.100000000000001" customHeight="1" x14ac:dyDescent="0.25">
      <c r="A2423" s="172"/>
      <c r="B2423" s="169"/>
      <c r="C2423" s="174" t="s">
        <v>124</v>
      </c>
      <c r="D2423" s="188" t="s">
        <v>7</v>
      </c>
      <c r="E2423" s="189"/>
      <c r="F2423" s="190"/>
      <c r="G2423" s="104" t="s">
        <v>49</v>
      </c>
      <c r="H2423" s="104" t="s">
        <v>415</v>
      </c>
      <c r="I2423" s="5">
        <v>3207</v>
      </c>
    </row>
    <row r="2424" spans="1:9" ht="20.100000000000001" customHeight="1" x14ac:dyDescent="0.25">
      <c r="A2424" s="172"/>
      <c r="B2424" s="169"/>
      <c r="C2424" s="175"/>
      <c r="D2424" s="188" t="s">
        <v>134</v>
      </c>
      <c r="E2424" s="189"/>
      <c r="F2424" s="190"/>
      <c r="G2424" s="104" t="s">
        <v>49</v>
      </c>
      <c r="H2424" s="104" t="s">
        <v>415</v>
      </c>
      <c r="I2424" s="5">
        <v>1818</v>
      </c>
    </row>
    <row r="2425" spans="1:9" ht="20.100000000000001" customHeight="1" x14ac:dyDescent="0.25">
      <c r="A2425" s="172"/>
      <c r="B2425" s="169"/>
      <c r="C2425" s="176"/>
      <c r="D2425" s="188" t="s">
        <v>25</v>
      </c>
      <c r="E2425" s="189"/>
      <c r="F2425" s="190"/>
      <c r="G2425" s="104" t="s">
        <v>49</v>
      </c>
      <c r="H2425" s="104" t="s">
        <v>415</v>
      </c>
      <c r="I2425" s="5">
        <v>1389</v>
      </c>
    </row>
    <row r="2426" spans="1:9" ht="20.100000000000001" customHeight="1" x14ac:dyDescent="0.25">
      <c r="A2426" s="172"/>
      <c r="B2426" s="169"/>
      <c r="C2426" s="168" t="s">
        <v>269</v>
      </c>
      <c r="D2426" s="188" t="s">
        <v>7</v>
      </c>
      <c r="E2426" s="189"/>
      <c r="F2426" s="190"/>
      <c r="G2426" s="104" t="s">
        <v>49</v>
      </c>
      <c r="H2426" s="104" t="s">
        <v>415</v>
      </c>
      <c r="I2426" s="5">
        <v>3931</v>
      </c>
    </row>
    <row r="2427" spans="1:9" ht="20.100000000000001" customHeight="1" x14ac:dyDescent="0.25">
      <c r="A2427" s="172"/>
      <c r="B2427" s="169"/>
      <c r="C2427" s="169"/>
      <c r="D2427" s="188" t="s">
        <v>134</v>
      </c>
      <c r="E2427" s="189"/>
      <c r="F2427" s="190"/>
      <c r="G2427" s="104" t="s">
        <v>49</v>
      </c>
      <c r="H2427" s="104" t="s">
        <v>415</v>
      </c>
      <c r="I2427" s="5">
        <v>833</v>
      </c>
    </row>
    <row r="2428" spans="1:9" ht="20.100000000000001" customHeight="1" x14ac:dyDescent="0.25">
      <c r="A2428" s="172"/>
      <c r="B2428" s="170"/>
      <c r="C2428" s="170"/>
      <c r="D2428" s="188" t="s">
        <v>25</v>
      </c>
      <c r="E2428" s="189"/>
      <c r="F2428" s="190"/>
      <c r="G2428" s="104" t="s">
        <v>49</v>
      </c>
      <c r="H2428" s="104" t="s">
        <v>415</v>
      </c>
      <c r="I2428" s="5">
        <v>3098</v>
      </c>
    </row>
    <row r="2429" spans="1:9" ht="20.100000000000001" customHeight="1" x14ac:dyDescent="0.25">
      <c r="A2429" s="172"/>
      <c r="B2429" s="168" t="s">
        <v>78</v>
      </c>
      <c r="C2429" s="174" t="s">
        <v>126</v>
      </c>
      <c r="D2429" s="184" t="s">
        <v>7</v>
      </c>
      <c r="E2429" s="189"/>
      <c r="F2429" s="190"/>
      <c r="G2429" s="104" t="s">
        <v>127</v>
      </c>
      <c r="H2429" s="104" t="s">
        <v>416</v>
      </c>
      <c r="I2429" s="5">
        <v>512</v>
      </c>
    </row>
    <row r="2430" spans="1:9" ht="20.100000000000001" customHeight="1" x14ac:dyDescent="0.25">
      <c r="A2430" s="172"/>
      <c r="B2430" s="169"/>
      <c r="C2430" s="193"/>
      <c r="D2430" s="12"/>
      <c r="E2430" s="196" t="s">
        <v>137</v>
      </c>
      <c r="F2430" s="197"/>
      <c r="G2430" s="286" t="s">
        <v>6</v>
      </c>
      <c r="H2430" s="286" t="s">
        <v>417</v>
      </c>
      <c r="I2430" s="292">
        <f>(I2436+I2437)/I2429*100</f>
        <v>12.6953125</v>
      </c>
    </row>
    <row r="2431" spans="1:9" ht="20.100000000000001" customHeight="1" x14ac:dyDescent="0.25">
      <c r="A2431" s="172"/>
      <c r="B2431" s="169"/>
      <c r="C2431" s="193"/>
      <c r="D2431" s="12"/>
      <c r="E2431" s="198"/>
      <c r="F2431" s="199"/>
      <c r="G2431" s="297"/>
      <c r="H2431" s="297"/>
      <c r="I2431" s="298"/>
    </row>
    <row r="2432" spans="1:9" ht="20.100000000000001" customHeight="1" x14ac:dyDescent="0.25">
      <c r="A2432" s="172"/>
      <c r="B2432" s="169"/>
      <c r="C2432" s="193"/>
      <c r="D2432" s="12"/>
      <c r="E2432" s="196" t="s">
        <v>128</v>
      </c>
      <c r="F2432" s="197"/>
      <c r="G2432" s="286" t="s">
        <v>6</v>
      </c>
      <c r="H2432" s="286" t="s">
        <v>417</v>
      </c>
      <c r="I2432" s="292">
        <f>I2430/2</f>
        <v>6.34765625</v>
      </c>
    </row>
    <row r="2433" spans="1:9" ht="20.100000000000001" customHeight="1" x14ac:dyDescent="0.25">
      <c r="A2433" s="172"/>
      <c r="B2433" s="169"/>
      <c r="C2433" s="193"/>
      <c r="D2433" s="12"/>
      <c r="E2433" s="198"/>
      <c r="F2433" s="199"/>
      <c r="G2433" s="297"/>
      <c r="H2433" s="297"/>
      <c r="I2433" s="298"/>
    </row>
    <row r="2434" spans="1:9" ht="20.100000000000001" customHeight="1" x14ac:dyDescent="0.25">
      <c r="A2434" s="172"/>
      <c r="B2434" s="169"/>
      <c r="C2434" s="193"/>
      <c r="D2434" s="13"/>
      <c r="E2434" s="65" t="s">
        <v>218</v>
      </c>
      <c r="F2434" s="66"/>
      <c r="G2434" s="3" t="s">
        <v>5</v>
      </c>
      <c r="H2434" s="10" t="s">
        <v>417</v>
      </c>
      <c r="I2434" s="27" t="e">
        <f>I2429/N524*1000</f>
        <v>#DIV/0!</v>
      </c>
    </row>
    <row r="2435" spans="1:9" ht="20.100000000000001" customHeight="1" x14ac:dyDescent="0.25">
      <c r="A2435" s="172"/>
      <c r="B2435" s="169"/>
      <c r="C2435" s="193"/>
      <c r="D2435" s="59" t="s">
        <v>129</v>
      </c>
      <c r="E2435" s="11"/>
      <c r="F2435" s="60"/>
      <c r="G2435" s="104" t="s">
        <v>127</v>
      </c>
      <c r="H2435" s="104" t="s">
        <v>416</v>
      </c>
      <c r="I2435" s="9">
        <f>I2429-I2436-I2437</f>
        <v>447</v>
      </c>
    </row>
    <row r="2436" spans="1:9" ht="20.100000000000001" customHeight="1" x14ac:dyDescent="0.25">
      <c r="A2436" s="172"/>
      <c r="B2436" s="169"/>
      <c r="C2436" s="193"/>
      <c r="D2436" s="59" t="s">
        <v>206</v>
      </c>
      <c r="E2436" s="11"/>
      <c r="F2436" s="60"/>
      <c r="G2436" s="104" t="s">
        <v>127</v>
      </c>
      <c r="H2436" s="104" t="s">
        <v>416</v>
      </c>
      <c r="I2436" s="9">
        <v>26</v>
      </c>
    </row>
    <row r="2437" spans="1:9" ht="20.100000000000001" customHeight="1" x14ac:dyDescent="0.25">
      <c r="A2437" s="172"/>
      <c r="B2437" s="169"/>
      <c r="C2437" s="194"/>
      <c r="D2437" s="59" t="s">
        <v>219</v>
      </c>
      <c r="E2437" s="11"/>
      <c r="F2437" s="63"/>
      <c r="G2437" s="104" t="s">
        <v>127</v>
      </c>
      <c r="H2437" s="104" t="s">
        <v>416</v>
      </c>
      <c r="I2437" s="9">
        <v>39</v>
      </c>
    </row>
    <row r="2438" spans="1:9" ht="20.100000000000001" customHeight="1" x14ac:dyDescent="0.25">
      <c r="A2438" s="172"/>
      <c r="B2438" s="169"/>
      <c r="C2438" s="174" t="s">
        <v>130</v>
      </c>
      <c r="D2438" s="184" t="s">
        <v>7</v>
      </c>
      <c r="E2438" s="189"/>
      <c r="F2438" s="190"/>
      <c r="G2438" s="104" t="s">
        <v>127</v>
      </c>
      <c r="H2438" s="104" t="s">
        <v>416</v>
      </c>
      <c r="I2438" s="5">
        <v>159</v>
      </c>
    </row>
    <row r="2439" spans="1:9" ht="20.100000000000001" customHeight="1" x14ac:dyDescent="0.25">
      <c r="A2439" s="172"/>
      <c r="B2439" s="169"/>
      <c r="C2439" s="193"/>
      <c r="D2439" s="12"/>
      <c r="E2439" s="196" t="s">
        <v>207</v>
      </c>
      <c r="F2439" s="197"/>
      <c r="G2439" s="286" t="s">
        <v>6</v>
      </c>
      <c r="H2439" s="286" t="s">
        <v>417</v>
      </c>
      <c r="I2439" s="292">
        <f>(I2445+I2446)/I2438*100</f>
        <v>16.981132075471699</v>
      </c>
    </row>
    <row r="2440" spans="1:9" ht="20.100000000000001" customHeight="1" x14ac:dyDescent="0.25">
      <c r="A2440" s="172"/>
      <c r="B2440" s="169"/>
      <c r="C2440" s="193"/>
      <c r="D2440" s="12"/>
      <c r="E2440" s="198"/>
      <c r="F2440" s="199"/>
      <c r="G2440" s="297"/>
      <c r="H2440" s="297"/>
      <c r="I2440" s="298"/>
    </row>
    <row r="2441" spans="1:9" ht="20.100000000000001" customHeight="1" x14ac:dyDescent="0.25">
      <c r="A2441" s="172"/>
      <c r="B2441" s="169"/>
      <c r="C2441" s="193"/>
      <c r="D2441" s="12"/>
      <c r="E2441" s="196" t="s">
        <v>131</v>
      </c>
      <c r="F2441" s="197"/>
      <c r="G2441" s="286" t="s">
        <v>6</v>
      </c>
      <c r="H2441" s="286" t="s">
        <v>417</v>
      </c>
      <c r="I2441" s="292">
        <f>I2439/2</f>
        <v>8.4905660377358494</v>
      </c>
    </row>
    <row r="2442" spans="1:9" ht="20.100000000000001" customHeight="1" x14ac:dyDescent="0.25">
      <c r="A2442" s="172"/>
      <c r="B2442" s="169"/>
      <c r="C2442" s="193"/>
      <c r="D2442" s="12"/>
      <c r="E2442" s="198"/>
      <c r="F2442" s="199"/>
      <c r="G2442" s="297"/>
      <c r="H2442" s="297"/>
      <c r="I2442" s="298"/>
    </row>
    <row r="2443" spans="1:9" ht="20.100000000000001" customHeight="1" x14ac:dyDescent="0.25">
      <c r="A2443" s="172"/>
      <c r="B2443" s="169"/>
      <c r="C2443" s="193"/>
      <c r="D2443" s="13"/>
      <c r="E2443" s="65" t="s">
        <v>220</v>
      </c>
      <c r="F2443" s="66"/>
      <c r="G2443" s="3" t="s">
        <v>5</v>
      </c>
      <c r="H2443" s="10" t="s">
        <v>417</v>
      </c>
      <c r="I2443" s="27" t="e">
        <f>I2438/N524*1000</f>
        <v>#DIV/0!</v>
      </c>
    </row>
    <row r="2444" spans="1:9" ht="20.100000000000001" customHeight="1" x14ac:dyDescent="0.25">
      <c r="A2444" s="172"/>
      <c r="B2444" s="169"/>
      <c r="C2444" s="193"/>
      <c r="D2444" s="59" t="s">
        <v>129</v>
      </c>
      <c r="E2444" s="11"/>
      <c r="F2444" s="60"/>
      <c r="G2444" s="104" t="s">
        <v>127</v>
      </c>
      <c r="H2444" s="104" t="s">
        <v>416</v>
      </c>
      <c r="I2444" s="9">
        <f>I2438-I2445-I2446</f>
        <v>132</v>
      </c>
    </row>
    <row r="2445" spans="1:9" ht="20.100000000000001" customHeight="1" x14ac:dyDescent="0.25">
      <c r="A2445" s="172"/>
      <c r="B2445" s="169"/>
      <c r="C2445" s="193"/>
      <c r="D2445" s="59" t="s">
        <v>206</v>
      </c>
      <c r="E2445" s="11"/>
      <c r="F2445" s="60"/>
      <c r="G2445" s="104" t="s">
        <v>127</v>
      </c>
      <c r="H2445" s="104" t="s">
        <v>416</v>
      </c>
      <c r="I2445" s="9">
        <v>14</v>
      </c>
    </row>
    <row r="2446" spans="1:9" ht="20.100000000000001" customHeight="1" x14ac:dyDescent="0.25">
      <c r="A2446" s="172"/>
      <c r="B2446" s="169"/>
      <c r="C2446" s="194"/>
      <c r="D2446" s="59" t="s">
        <v>219</v>
      </c>
      <c r="E2446" s="11"/>
      <c r="F2446" s="63"/>
      <c r="G2446" s="104" t="s">
        <v>127</v>
      </c>
      <c r="H2446" s="104" t="s">
        <v>416</v>
      </c>
      <c r="I2446" s="5">
        <v>13</v>
      </c>
    </row>
    <row r="2447" spans="1:9" ht="20.100000000000001" customHeight="1" x14ac:dyDescent="0.25">
      <c r="A2447" s="172"/>
      <c r="B2447" s="169"/>
      <c r="C2447" s="184" t="s">
        <v>133</v>
      </c>
      <c r="D2447" s="171"/>
      <c r="E2447" s="201" t="s">
        <v>134</v>
      </c>
      <c r="F2447" s="202"/>
      <c r="G2447" s="3" t="s">
        <v>5</v>
      </c>
      <c r="H2447" s="10" t="s">
        <v>417</v>
      </c>
      <c r="I2447" s="25" t="e">
        <f>I2438/Q524*1000</f>
        <v>#DIV/0!</v>
      </c>
    </row>
    <row r="2448" spans="1:9" ht="20.100000000000001" customHeight="1" x14ac:dyDescent="0.25">
      <c r="A2448" s="172"/>
      <c r="B2448" s="169"/>
      <c r="C2448" s="200"/>
      <c r="D2448" s="173"/>
      <c r="E2448" s="201" t="s">
        <v>25</v>
      </c>
      <c r="F2448" s="202"/>
      <c r="G2448" s="3" t="s">
        <v>5</v>
      </c>
      <c r="H2448" s="10" t="s">
        <v>417</v>
      </c>
      <c r="I2448" s="25" t="e">
        <f>I2438/R524*1000</f>
        <v>#DIV/0!</v>
      </c>
    </row>
    <row r="2449" spans="1:9" ht="20.100000000000001" customHeight="1" x14ac:dyDescent="0.25">
      <c r="A2449" s="172"/>
      <c r="B2449" s="169"/>
      <c r="C2449" s="174" t="s">
        <v>135</v>
      </c>
      <c r="D2449" s="188" t="s">
        <v>7</v>
      </c>
      <c r="E2449" s="189"/>
      <c r="F2449" s="190"/>
      <c r="G2449" s="104" t="s">
        <v>49</v>
      </c>
      <c r="H2449" s="104" t="s">
        <v>415</v>
      </c>
      <c r="I2449" s="5">
        <v>35129</v>
      </c>
    </row>
    <row r="2450" spans="1:9" ht="20.100000000000001" customHeight="1" x14ac:dyDescent="0.25">
      <c r="A2450" s="172"/>
      <c r="B2450" s="169"/>
      <c r="C2450" s="175"/>
      <c r="D2450" s="188" t="s">
        <v>134</v>
      </c>
      <c r="E2450" s="189"/>
      <c r="F2450" s="190"/>
      <c r="G2450" s="104" t="s">
        <v>49</v>
      </c>
      <c r="H2450" s="104" t="s">
        <v>415</v>
      </c>
      <c r="I2450" s="5">
        <v>18925</v>
      </c>
    </row>
    <row r="2451" spans="1:9" ht="20.100000000000001" customHeight="1" x14ac:dyDescent="0.25">
      <c r="A2451" s="172"/>
      <c r="B2451" s="169"/>
      <c r="C2451" s="176"/>
      <c r="D2451" s="188" t="s">
        <v>25</v>
      </c>
      <c r="E2451" s="189"/>
      <c r="F2451" s="190"/>
      <c r="G2451" s="104" t="s">
        <v>49</v>
      </c>
      <c r="H2451" s="104" t="s">
        <v>415</v>
      </c>
      <c r="I2451" s="5">
        <v>16204</v>
      </c>
    </row>
    <row r="2452" spans="1:9" ht="20.100000000000001" customHeight="1" x14ac:dyDescent="0.25">
      <c r="A2452" s="173"/>
      <c r="B2452" s="169"/>
      <c r="C2452" s="174" t="s">
        <v>136</v>
      </c>
      <c r="D2452" s="188" t="s">
        <v>7</v>
      </c>
      <c r="E2452" s="189"/>
      <c r="F2452" s="190"/>
      <c r="G2452" s="104" t="s">
        <v>49</v>
      </c>
      <c r="H2452" s="104" t="s">
        <v>415</v>
      </c>
      <c r="I2452" s="5">
        <v>34157</v>
      </c>
    </row>
    <row r="2453" spans="1:9" ht="20.100000000000001" customHeight="1" x14ac:dyDescent="0.25">
      <c r="A2453" s="171" t="s">
        <v>123</v>
      </c>
      <c r="B2453" s="169"/>
      <c r="C2453" s="175"/>
      <c r="D2453" s="188" t="s">
        <v>134</v>
      </c>
      <c r="E2453" s="189"/>
      <c r="F2453" s="190"/>
      <c r="G2453" s="104" t="s">
        <v>49</v>
      </c>
      <c r="H2453" s="104" t="s">
        <v>415</v>
      </c>
      <c r="I2453" s="5">
        <v>17319</v>
      </c>
    </row>
    <row r="2454" spans="1:9" ht="20.100000000000001" customHeight="1" x14ac:dyDescent="0.25">
      <c r="A2454" s="172"/>
      <c r="B2454" s="169"/>
      <c r="C2454" s="176"/>
      <c r="D2454" s="188" t="s">
        <v>25</v>
      </c>
      <c r="E2454" s="189"/>
      <c r="F2454" s="190"/>
      <c r="G2454" s="104" t="s">
        <v>49</v>
      </c>
      <c r="H2454" s="104" t="s">
        <v>415</v>
      </c>
      <c r="I2454" s="5">
        <v>16838</v>
      </c>
    </row>
    <row r="2455" spans="1:9" ht="20.100000000000001" customHeight="1" x14ac:dyDescent="0.25">
      <c r="A2455" s="172"/>
      <c r="B2455" s="169"/>
      <c r="C2455" s="174" t="s">
        <v>124</v>
      </c>
      <c r="D2455" s="188" t="s">
        <v>7</v>
      </c>
      <c r="E2455" s="189"/>
      <c r="F2455" s="190"/>
      <c r="G2455" s="104" t="s">
        <v>49</v>
      </c>
      <c r="H2455" s="104" t="s">
        <v>415</v>
      </c>
      <c r="I2455" s="5">
        <v>3924</v>
      </c>
    </row>
    <row r="2456" spans="1:9" ht="20.100000000000001" customHeight="1" x14ac:dyDescent="0.25">
      <c r="A2456" s="172"/>
      <c r="B2456" s="169"/>
      <c r="C2456" s="175"/>
      <c r="D2456" s="188" t="s">
        <v>134</v>
      </c>
      <c r="E2456" s="189"/>
      <c r="F2456" s="190"/>
      <c r="G2456" s="104" t="s">
        <v>49</v>
      </c>
      <c r="H2456" s="104" t="s">
        <v>415</v>
      </c>
      <c r="I2456" s="5">
        <v>1938</v>
      </c>
    </row>
    <row r="2457" spans="1:9" ht="20.100000000000001" customHeight="1" x14ac:dyDescent="0.25">
      <c r="A2457" s="172"/>
      <c r="B2457" s="169"/>
      <c r="C2457" s="176"/>
      <c r="D2457" s="188" t="s">
        <v>25</v>
      </c>
      <c r="E2457" s="189"/>
      <c r="F2457" s="190"/>
      <c r="G2457" s="104" t="s">
        <v>49</v>
      </c>
      <c r="H2457" s="104" t="s">
        <v>415</v>
      </c>
      <c r="I2457" s="5">
        <v>1986</v>
      </c>
    </row>
    <row r="2458" spans="1:9" ht="20.100000000000001" customHeight="1" x14ac:dyDescent="0.25">
      <c r="A2458" s="172"/>
      <c r="B2458" s="169"/>
      <c r="C2458" s="174" t="s">
        <v>125</v>
      </c>
      <c r="D2458" s="188" t="s">
        <v>7</v>
      </c>
      <c r="E2458" s="191"/>
      <c r="F2458" s="192"/>
      <c r="G2458" s="104" t="s">
        <v>49</v>
      </c>
      <c r="H2458" s="104" t="s">
        <v>415</v>
      </c>
      <c r="I2458" s="5">
        <v>4446</v>
      </c>
    </row>
    <row r="2459" spans="1:9" ht="20.100000000000001" customHeight="1" x14ac:dyDescent="0.25">
      <c r="A2459" s="172"/>
      <c r="B2459" s="169"/>
      <c r="C2459" s="175"/>
      <c r="D2459" s="188" t="s">
        <v>134</v>
      </c>
      <c r="E2459" s="191"/>
      <c r="F2459" s="192"/>
      <c r="G2459" s="104" t="s">
        <v>49</v>
      </c>
      <c r="H2459" s="104" t="s">
        <v>415</v>
      </c>
      <c r="I2459" s="5">
        <v>923</v>
      </c>
    </row>
    <row r="2460" spans="1:9" ht="20.100000000000001" customHeight="1" x14ac:dyDescent="0.25">
      <c r="A2460" s="172"/>
      <c r="B2460" s="170"/>
      <c r="C2460" s="176"/>
      <c r="D2460" s="188" t="s">
        <v>25</v>
      </c>
      <c r="E2460" s="191"/>
      <c r="F2460" s="192"/>
      <c r="G2460" s="104" t="s">
        <v>49</v>
      </c>
      <c r="H2460" s="104" t="s">
        <v>415</v>
      </c>
      <c r="I2460" s="5">
        <v>3523</v>
      </c>
    </row>
    <row r="2461" spans="1:9" ht="20.100000000000001" customHeight="1" x14ac:dyDescent="0.25">
      <c r="A2461" s="172"/>
      <c r="B2461" s="168" t="s">
        <v>114</v>
      </c>
      <c r="C2461" s="168" t="s">
        <v>270</v>
      </c>
      <c r="D2461" s="184" t="s">
        <v>7</v>
      </c>
      <c r="E2461" s="191"/>
      <c r="F2461" s="192"/>
      <c r="G2461" s="104" t="s">
        <v>127</v>
      </c>
      <c r="H2461" s="104" t="s">
        <v>416</v>
      </c>
      <c r="I2461" s="5">
        <v>529</v>
      </c>
    </row>
    <row r="2462" spans="1:9" ht="20.100000000000001" customHeight="1" x14ac:dyDescent="0.25">
      <c r="A2462" s="172"/>
      <c r="B2462" s="169"/>
      <c r="C2462" s="326"/>
      <c r="D2462" s="12"/>
      <c r="E2462" s="327" t="s">
        <v>137</v>
      </c>
      <c r="F2462" s="197"/>
      <c r="G2462" s="286" t="s">
        <v>6</v>
      </c>
      <c r="H2462" s="286" t="s">
        <v>417</v>
      </c>
      <c r="I2462" s="292">
        <f>(I2468+I2469)/I2461*100</f>
        <v>10.01890359168242</v>
      </c>
    </row>
    <row r="2463" spans="1:9" ht="20.100000000000001" customHeight="1" x14ac:dyDescent="0.25">
      <c r="A2463" s="172"/>
      <c r="B2463" s="169"/>
      <c r="C2463" s="169"/>
      <c r="D2463" s="12"/>
      <c r="E2463" s="198"/>
      <c r="F2463" s="199"/>
      <c r="G2463" s="297"/>
      <c r="H2463" s="297"/>
      <c r="I2463" s="298"/>
    </row>
    <row r="2464" spans="1:9" ht="20.100000000000001" customHeight="1" x14ac:dyDescent="0.25">
      <c r="A2464" s="172"/>
      <c r="B2464" s="169"/>
      <c r="C2464" s="169"/>
      <c r="D2464" s="12"/>
      <c r="E2464" s="196" t="s">
        <v>128</v>
      </c>
      <c r="F2464" s="197"/>
      <c r="G2464" s="286" t="s">
        <v>6</v>
      </c>
      <c r="H2464" s="286" t="s">
        <v>417</v>
      </c>
      <c r="I2464" s="292">
        <f>I2462/2</f>
        <v>5.0094517958412101</v>
      </c>
    </row>
    <row r="2465" spans="1:9" ht="20.100000000000001" customHeight="1" x14ac:dyDescent="0.25">
      <c r="A2465" s="172"/>
      <c r="B2465" s="169"/>
      <c r="C2465" s="169"/>
      <c r="D2465" s="12"/>
      <c r="E2465" s="198"/>
      <c r="F2465" s="199"/>
      <c r="G2465" s="297"/>
      <c r="H2465" s="297"/>
      <c r="I2465" s="298"/>
    </row>
    <row r="2466" spans="1:9" ht="20.100000000000001" customHeight="1" x14ac:dyDescent="0.25">
      <c r="A2466" s="172"/>
      <c r="B2466" s="169"/>
      <c r="C2466" s="169"/>
      <c r="D2466" s="13"/>
      <c r="E2466" s="65" t="s">
        <v>218</v>
      </c>
      <c r="F2466" s="66"/>
      <c r="G2466" s="3" t="s">
        <v>5</v>
      </c>
      <c r="H2466" s="10" t="s">
        <v>417</v>
      </c>
      <c r="I2466" s="27" t="e">
        <f>I2461/N525*1000</f>
        <v>#DIV/0!</v>
      </c>
    </row>
    <row r="2467" spans="1:9" ht="20.100000000000001" customHeight="1" x14ac:dyDescent="0.25">
      <c r="A2467" s="172"/>
      <c r="B2467" s="169"/>
      <c r="C2467" s="169"/>
      <c r="D2467" s="59" t="s">
        <v>129</v>
      </c>
      <c r="E2467" s="11"/>
      <c r="F2467" s="60"/>
      <c r="G2467" s="104" t="s">
        <v>127</v>
      </c>
      <c r="H2467" s="104" t="s">
        <v>416</v>
      </c>
      <c r="I2467" s="9">
        <f>I2461-I2468-I2469</f>
        <v>476</v>
      </c>
    </row>
    <row r="2468" spans="1:9" ht="20.100000000000001" customHeight="1" x14ac:dyDescent="0.25">
      <c r="A2468" s="172"/>
      <c r="B2468" s="169"/>
      <c r="C2468" s="169"/>
      <c r="D2468" s="59" t="s">
        <v>206</v>
      </c>
      <c r="E2468" s="11"/>
      <c r="F2468" s="60"/>
      <c r="G2468" s="104" t="s">
        <v>127</v>
      </c>
      <c r="H2468" s="104" t="s">
        <v>416</v>
      </c>
      <c r="I2468" s="9">
        <v>27</v>
      </c>
    </row>
    <row r="2469" spans="1:9" ht="20.100000000000001" customHeight="1" x14ac:dyDescent="0.25">
      <c r="A2469" s="172"/>
      <c r="B2469" s="169"/>
      <c r="C2469" s="170"/>
      <c r="D2469" s="59" t="s">
        <v>219</v>
      </c>
      <c r="E2469" s="11"/>
      <c r="F2469" s="63"/>
      <c r="G2469" s="104" t="s">
        <v>127</v>
      </c>
      <c r="H2469" s="104" t="s">
        <v>416</v>
      </c>
      <c r="I2469" s="9">
        <v>26</v>
      </c>
    </row>
    <row r="2470" spans="1:9" ht="20.100000000000001" customHeight="1" x14ac:dyDescent="0.25">
      <c r="A2470" s="172"/>
      <c r="B2470" s="169"/>
      <c r="C2470" s="174" t="s">
        <v>130</v>
      </c>
      <c r="D2470" s="184" t="s">
        <v>7</v>
      </c>
      <c r="E2470" s="189"/>
      <c r="F2470" s="190"/>
      <c r="G2470" s="104" t="s">
        <v>127</v>
      </c>
      <c r="H2470" s="104" t="s">
        <v>416</v>
      </c>
      <c r="I2470" s="5">
        <v>167</v>
      </c>
    </row>
    <row r="2471" spans="1:9" ht="20.100000000000001" customHeight="1" x14ac:dyDescent="0.25">
      <c r="A2471" s="172"/>
      <c r="B2471" s="169"/>
      <c r="C2471" s="193"/>
      <c r="D2471" s="12"/>
      <c r="E2471" s="196" t="s">
        <v>207</v>
      </c>
      <c r="F2471" s="197"/>
      <c r="G2471" s="286" t="s">
        <v>6</v>
      </c>
      <c r="H2471" s="286" t="s">
        <v>417</v>
      </c>
      <c r="I2471" s="292">
        <f>(I2477+I2478)/I2470*100</f>
        <v>20.958083832335326</v>
      </c>
    </row>
    <row r="2472" spans="1:9" ht="20.100000000000001" customHeight="1" x14ac:dyDescent="0.25">
      <c r="A2472" s="172"/>
      <c r="B2472" s="169"/>
      <c r="C2472" s="193"/>
      <c r="D2472" s="12"/>
      <c r="E2472" s="198"/>
      <c r="F2472" s="199"/>
      <c r="G2472" s="297"/>
      <c r="H2472" s="297"/>
      <c r="I2472" s="298"/>
    </row>
    <row r="2473" spans="1:9" ht="20.100000000000001" customHeight="1" x14ac:dyDescent="0.25">
      <c r="A2473" s="172"/>
      <c r="B2473" s="169"/>
      <c r="C2473" s="193"/>
      <c r="D2473" s="12"/>
      <c r="E2473" s="196" t="s">
        <v>131</v>
      </c>
      <c r="F2473" s="197"/>
      <c r="G2473" s="286" t="s">
        <v>6</v>
      </c>
      <c r="H2473" s="286" t="s">
        <v>417</v>
      </c>
      <c r="I2473" s="292">
        <f>I2471/2</f>
        <v>10.479041916167663</v>
      </c>
    </row>
    <row r="2474" spans="1:9" ht="20.100000000000001" customHeight="1" x14ac:dyDescent="0.25">
      <c r="A2474" s="172"/>
      <c r="B2474" s="169"/>
      <c r="C2474" s="193"/>
      <c r="D2474" s="12"/>
      <c r="E2474" s="198"/>
      <c r="F2474" s="199"/>
      <c r="G2474" s="297"/>
      <c r="H2474" s="297"/>
      <c r="I2474" s="298"/>
    </row>
    <row r="2475" spans="1:9" ht="20.100000000000001" customHeight="1" x14ac:dyDescent="0.25">
      <c r="A2475" s="172"/>
      <c r="B2475" s="169"/>
      <c r="C2475" s="193"/>
      <c r="D2475" s="13"/>
      <c r="E2475" s="65" t="s">
        <v>220</v>
      </c>
      <c r="F2475" s="66"/>
      <c r="G2475" s="3" t="s">
        <v>5</v>
      </c>
      <c r="H2475" s="10" t="s">
        <v>417</v>
      </c>
      <c r="I2475" s="27" t="e">
        <f>I2470/N525*1000</f>
        <v>#DIV/0!</v>
      </c>
    </row>
    <row r="2476" spans="1:9" ht="20.100000000000001" customHeight="1" x14ac:dyDescent="0.25">
      <c r="A2476" s="172"/>
      <c r="B2476" s="169"/>
      <c r="C2476" s="193"/>
      <c r="D2476" s="59" t="s">
        <v>129</v>
      </c>
      <c r="E2476" s="11"/>
      <c r="F2476" s="60"/>
      <c r="G2476" s="104" t="s">
        <v>127</v>
      </c>
      <c r="H2476" s="104" t="s">
        <v>416</v>
      </c>
      <c r="I2476" s="9">
        <f>I2470-I2477-I2478</f>
        <v>132</v>
      </c>
    </row>
    <row r="2477" spans="1:9" ht="20.100000000000001" customHeight="1" x14ac:dyDescent="0.25">
      <c r="A2477" s="172"/>
      <c r="B2477" s="169"/>
      <c r="C2477" s="193"/>
      <c r="D2477" s="59" t="s">
        <v>206</v>
      </c>
      <c r="E2477" s="11"/>
      <c r="F2477" s="60"/>
      <c r="G2477" s="104" t="s">
        <v>127</v>
      </c>
      <c r="H2477" s="104" t="s">
        <v>416</v>
      </c>
      <c r="I2477" s="9">
        <v>25</v>
      </c>
    </row>
    <row r="2478" spans="1:9" ht="20.100000000000001" customHeight="1" x14ac:dyDescent="0.25">
      <c r="A2478" s="172"/>
      <c r="B2478" s="169"/>
      <c r="C2478" s="194"/>
      <c r="D2478" s="59" t="s">
        <v>219</v>
      </c>
      <c r="E2478" s="11"/>
      <c r="F2478" s="63"/>
      <c r="G2478" s="104" t="s">
        <v>127</v>
      </c>
      <c r="H2478" s="104" t="s">
        <v>416</v>
      </c>
      <c r="I2478" s="5">
        <v>10</v>
      </c>
    </row>
    <row r="2479" spans="1:9" ht="20.100000000000001" customHeight="1" x14ac:dyDescent="0.25">
      <c r="A2479" s="172"/>
      <c r="B2479" s="169"/>
      <c r="C2479" s="184" t="s">
        <v>133</v>
      </c>
      <c r="D2479" s="185"/>
      <c r="E2479" s="201" t="s">
        <v>134</v>
      </c>
      <c r="F2479" s="202"/>
      <c r="G2479" s="3" t="s">
        <v>5</v>
      </c>
      <c r="H2479" s="10" t="s">
        <v>417</v>
      </c>
      <c r="I2479" s="25" t="e">
        <f>I2470/Q525*1000</f>
        <v>#DIV/0!</v>
      </c>
    </row>
    <row r="2480" spans="1:9" ht="20.100000000000001" customHeight="1" x14ac:dyDescent="0.25">
      <c r="A2480" s="172"/>
      <c r="B2480" s="169"/>
      <c r="C2480" s="186"/>
      <c r="D2480" s="187"/>
      <c r="E2480" s="201" t="s">
        <v>25</v>
      </c>
      <c r="F2480" s="202"/>
      <c r="G2480" s="3" t="s">
        <v>5</v>
      </c>
      <c r="H2480" s="10" t="s">
        <v>417</v>
      </c>
      <c r="I2480" s="25" t="e">
        <f>I2470/R525*1000</f>
        <v>#DIV/0!</v>
      </c>
    </row>
    <row r="2481" spans="1:9" ht="20.100000000000001" customHeight="1" x14ac:dyDescent="0.25">
      <c r="A2481" s="172"/>
      <c r="B2481" s="169"/>
      <c r="C2481" s="174" t="s">
        <v>135</v>
      </c>
      <c r="D2481" s="188" t="s">
        <v>7</v>
      </c>
      <c r="E2481" s="189"/>
      <c r="F2481" s="190"/>
      <c r="G2481" s="104" t="s">
        <v>49</v>
      </c>
      <c r="H2481" s="104" t="s">
        <v>415</v>
      </c>
      <c r="I2481" s="5">
        <v>38138</v>
      </c>
    </row>
    <row r="2482" spans="1:9" ht="20.100000000000001" customHeight="1" x14ac:dyDescent="0.25">
      <c r="A2482" s="172"/>
      <c r="B2482" s="169"/>
      <c r="C2482" s="175"/>
      <c r="D2482" s="188" t="s">
        <v>134</v>
      </c>
      <c r="E2482" s="189"/>
      <c r="F2482" s="190"/>
      <c r="G2482" s="104" t="s">
        <v>49</v>
      </c>
      <c r="H2482" s="104" t="s">
        <v>415</v>
      </c>
      <c r="I2482" s="5">
        <v>20812</v>
      </c>
    </row>
    <row r="2483" spans="1:9" ht="20.100000000000001" customHeight="1" x14ac:dyDescent="0.25">
      <c r="A2483" s="172"/>
      <c r="B2483" s="169"/>
      <c r="C2483" s="176"/>
      <c r="D2483" s="188" t="s">
        <v>25</v>
      </c>
      <c r="E2483" s="189"/>
      <c r="F2483" s="190"/>
      <c r="G2483" s="104" t="s">
        <v>49</v>
      </c>
      <c r="H2483" s="104" t="s">
        <v>415</v>
      </c>
      <c r="I2483" s="5">
        <v>17326</v>
      </c>
    </row>
    <row r="2484" spans="1:9" ht="20.100000000000001" customHeight="1" x14ac:dyDescent="0.25">
      <c r="A2484" s="172"/>
      <c r="B2484" s="169"/>
      <c r="C2484" s="174" t="s">
        <v>136</v>
      </c>
      <c r="D2484" s="188" t="s">
        <v>7</v>
      </c>
      <c r="E2484" s="189"/>
      <c r="F2484" s="190"/>
      <c r="G2484" s="104" t="s">
        <v>49</v>
      </c>
      <c r="H2484" s="104" t="s">
        <v>415</v>
      </c>
      <c r="I2484" s="5">
        <v>39028</v>
      </c>
    </row>
    <row r="2485" spans="1:9" ht="20.100000000000001" customHeight="1" x14ac:dyDescent="0.25">
      <c r="A2485" s="172"/>
      <c r="B2485" s="169"/>
      <c r="C2485" s="175"/>
      <c r="D2485" s="188" t="s">
        <v>134</v>
      </c>
      <c r="E2485" s="189"/>
      <c r="F2485" s="190"/>
      <c r="G2485" s="104" t="s">
        <v>49</v>
      </c>
      <c r="H2485" s="104" t="s">
        <v>415</v>
      </c>
      <c r="I2485" s="5">
        <v>20111</v>
      </c>
    </row>
    <row r="2486" spans="1:9" ht="20.100000000000001" customHeight="1" x14ac:dyDescent="0.25">
      <c r="A2486" s="172"/>
      <c r="B2486" s="169"/>
      <c r="C2486" s="176"/>
      <c r="D2486" s="188" t="s">
        <v>25</v>
      </c>
      <c r="E2486" s="189"/>
      <c r="F2486" s="190"/>
      <c r="G2486" s="104" t="s">
        <v>49</v>
      </c>
      <c r="H2486" s="104" t="s">
        <v>415</v>
      </c>
      <c r="I2486" s="5">
        <v>18917</v>
      </c>
    </row>
    <row r="2487" spans="1:9" ht="20.100000000000001" customHeight="1" x14ac:dyDescent="0.25">
      <c r="A2487" s="173"/>
      <c r="B2487" s="169"/>
      <c r="C2487" s="174" t="s">
        <v>124</v>
      </c>
      <c r="D2487" s="188" t="s">
        <v>7</v>
      </c>
      <c r="E2487" s="189"/>
      <c r="F2487" s="190"/>
      <c r="G2487" s="104" t="s">
        <v>49</v>
      </c>
      <c r="H2487" s="104" t="s">
        <v>415</v>
      </c>
      <c r="I2487" s="5">
        <v>4161</v>
      </c>
    </row>
    <row r="2488" spans="1:9" ht="20.100000000000001" customHeight="1" x14ac:dyDescent="0.25">
      <c r="A2488" s="171" t="s">
        <v>123</v>
      </c>
      <c r="B2488" s="169"/>
      <c r="C2488" s="175"/>
      <c r="D2488" s="188" t="s">
        <v>134</v>
      </c>
      <c r="E2488" s="189"/>
      <c r="F2488" s="190"/>
      <c r="G2488" s="104" t="s">
        <v>49</v>
      </c>
      <c r="H2488" s="104" t="s">
        <v>415</v>
      </c>
      <c r="I2488" s="5">
        <v>2293</v>
      </c>
    </row>
    <row r="2489" spans="1:9" ht="20.100000000000001" customHeight="1" x14ac:dyDescent="0.25">
      <c r="A2489" s="172"/>
      <c r="B2489" s="169"/>
      <c r="C2489" s="176"/>
      <c r="D2489" s="188" t="s">
        <v>25</v>
      </c>
      <c r="E2489" s="189"/>
      <c r="F2489" s="190"/>
      <c r="G2489" s="104" t="s">
        <v>49</v>
      </c>
      <c r="H2489" s="104" t="s">
        <v>415</v>
      </c>
      <c r="I2489" s="5">
        <v>1868</v>
      </c>
    </row>
    <row r="2490" spans="1:9" ht="20.100000000000001" customHeight="1" x14ac:dyDescent="0.25">
      <c r="A2490" s="172"/>
      <c r="B2490" s="169"/>
      <c r="C2490" s="174" t="s">
        <v>125</v>
      </c>
      <c r="D2490" s="188" t="s">
        <v>7</v>
      </c>
      <c r="E2490" s="191"/>
      <c r="F2490" s="192"/>
      <c r="G2490" s="104" t="s">
        <v>49</v>
      </c>
      <c r="H2490" s="104" t="s">
        <v>415</v>
      </c>
      <c r="I2490" s="5">
        <v>5023</v>
      </c>
    </row>
    <row r="2491" spans="1:9" ht="20.100000000000001" customHeight="1" x14ac:dyDescent="0.25">
      <c r="A2491" s="172"/>
      <c r="B2491" s="169"/>
      <c r="C2491" s="175"/>
      <c r="D2491" s="188" t="s">
        <v>134</v>
      </c>
      <c r="E2491" s="191"/>
      <c r="F2491" s="192"/>
      <c r="G2491" s="104" t="s">
        <v>49</v>
      </c>
      <c r="H2491" s="104" t="s">
        <v>415</v>
      </c>
      <c r="I2491" s="5">
        <v>1127</v>
      </c>
    </row>
    <row r="2492" spans="1:9" ht="20.100000000000001" customHeight="1" x14ac:dyDescent="0.25">
      <c r="A2492" s="172"/>
      <c r="B2492" s="170"/>
      <c r="C2492" s="176"/>
      <c r="D2492" s="188" t="s">
        <v>25</v>
      </c>
      <c r="E2492" s="191"/>
      <c r="F2492" s="192"/>
      <c r="G2492" s="104" t="s">
        <v>49</v>
      </c>
      <c r="H2492" s="104" t="s">
        <v>415</v>
      </c>
      <c r="I2492" s="5">
        <v>3896</v>
      </c>
    </row>
    <row r="2493" spans="1:9" ht="20.100000000000001" customHeight="1" x14ac:dyDescent="0.25">
      <c r="A2493" s="172"/>
      <c r="B2493" s="168" t="s">
        <v>80</v>
      </c>
      <c r="C2493" s="174" t="s">
        <v>126</v>
      </c>
      <c r="D2493" s="184" t="s">
        <v>7</v>
      </c>
      <c r="E2493" s="189"/>
      <c r="F2493" s="190"/>
      <c r="G2493" s="104" t="s">
        <v>127</v>
      </c>
      <c r="H2493" s="104" t="s">
        <v>416</v>
      </c>
      <c r="I2493" s="5">
        <v>639</v>
      </c>
    </row>
    <row r="2494" spans="1:9" ht="20.100000000000001" customHeight="1" x14ac:dyDescent="0.25">
      <c r="A2494" s="172"/>
      <c r="B2494" s="169"/>
      <c r="C2494" s="175"/>
      <c r="D2494" s="12"/>
      <c r="E2494" s="196" t="s">
        <v>137</v>
      </c>
      <c r="F2494" s="197"/>
      <c r="G2494" s="286" t="s">
        <v>6</v>
      </c>
      <c r="H2494" s="286" t="s">
        <v>417</v>
      </c>
      <c r="I2494" s="292">
        <f>(I2500+I2501)/I2493*100</f>
        <v>12.206572769953052</v>
      </c>
    </row>
    <row r="2495" spans="1:9" ht="20.100000000000001" customHeight="1" x14ac:dyDescent="0.25">
      <c r="A2495" s="172"/>
      <c r="B2495" s="169"/>
      <c r="C2495" s="175"/>
      <c r="D2495" s="12"/>
      <c r="E2495" s="198"/>
      <c r="F2495" s="199"/>
      <c r="G2495" s="297"/>
      <c r="H2495" s="297"/>
      <c r="I2495" s="298"/>
    </row>
    <row r="2496" spans="1:9" ht="20.100000000000001" customHeight="1" x14ac:dyDescent="0.25">
      <c r="A2496" s="172"/>
      <c r="B2496" s="169"/>
      <c r="C2496" s="325"/>
      <c r="D2496" s="12"/>
      <c r="E2496" s="196" t="s">
        <v>128</v>
      </c>
      <c r="F2496" s="185"/>
      <c r="G2496" s="286" t="s">
        <v>6</v>
      </c>
      <c r="H2496" s="286" t="s">
        <v>417</v>
      </c>
      <c r="I2496" s="292">
        <f>I2494/2</f>
        <v>6.103286384976526</v>
      </c>
    </row>
    <row r="2497" spans="1:9" ht="20.100000000000001" customHeight="1" x14ac:dyDescent="0.25">
      <c r="A2497" s="172"/>
      <c r="B2497" s="169"/>
      <c r="C2497" s="175"/>
      <c r="D2497" s="68"/>
      <c r="E2497" s="186"/>
      <c r="F2497" s="187"/>
      <c r="G2497" s="287"/>
      <c r="H2497" s="287"/>
      <c r="I2497" s="293"/>
    </row>
    <row r="2498" spans="1:9" ht="20.100000000000001" customHeight="1" x14ac:dyDescent="0.25">
      <c r="A2498" s="172"/>
      <c r="B2498" s="169"/>
      <c r="C2498" s="175"/>
      <c r="D2498" s="13"/>
      <c r="E2498" s="65" t="s">
        <v>218</v>
      </c>
      <c r="F2498" s="66"/>
      <c r="G2498" s="3" t="s">
        <v>5</v>
      </c>
      <c r="H2498" s="10" t="s">
        <v>417</v>
      </c>
      <c r="I2498" s="27" t="e">
        <f>I2493/N526*1000</f>
        <v>#DIV/0!</v>
      </c>
    </row>
    <row r="2499" spans="1:9" ht="20.100000000000001" customHeight="1" x14ac:dyDescent="0.25">
      <c r="A2499" s="172"/>
      <c r="B2499" s="169"/>
      <c r="C2499" s="175"/>
      <c r="D2499" s="59" t="s">
        <v>129</v>
      </c>
      <c r="E2499" s="11"/>
      <c r="F2499" s="60"/>
      <c r="G2499" s="104" t="s">
        <v>127</v>
      </c>
      <c r="H2499" s="104" t="s">
        <v>416</v>
      </c>
      <c r="I2499" s="9">
        <f>I2493-I2500-I2501</f>
        <v>561</v>
      </c>
    </row>
    <row r="2500" spans="1:9" ht="20.100000000000001" customHeight="1" x14ac:dyDescent="0.25">
      <c r="A2500" s="172"/>
      <c r="B2500" s="169"/>
      <c r="C2500" s="175"/>
      <c r="D2500" s="59" t="s">
        <v>206</v>
      </c>
      <c r="E2500" s="11"/>
      <c r="F2500" s="60"/>
      <c r="G2500" s="104" t="s">
        <v>127</v>
      </c>
      <c r="H2500" s="104" t="s">
        <v>416</v>
      </c>
      <c r="I2500" s="9">
        <v>29</v>
      </c>
    </row>
    <row r="2501" spans="1:9" ht="20.100000000000001" customHeight="1" x14ac:dyDescent="0.25">
      <c r="A2501" s="172"/>
      <c r="B2501" s="169"/>
      <c r="C2501" s="176"/>
      <c r="D2501" s="59" t="s">
        <v>219</v>
      </c>
      <c r="E2501" s="11"/>
      <c r="F2501" s="63"/>
      <c r="G2501" s="104" t="s">
        <v>127</v>
      </c>
      <c r="H2501" s="104" t="s">
        <v>416</v>
      </c>
      <c r="I2501" s="9">
        <v>49</v>
      </c>
    </row>
    <row r="2502" spans="1:9" ht="20.100000000000001" customHeight="1" x14ac:dyDescent="0.25">
      <c r="A2502" s="172"/>
      <c r="B2502" s="169"/>
      <c r="C2502" s="174" t="s">
        <v>130</v>
      </c>
      <c r="D2502" s="184" t="s">
        <v>7</v>
      </c>
      <c r="E2502" s="189"/>
      <c r="F2502" s="190"/>
      <c r="G2502" s="104" t="s">
        <v>127</v>
      </c>
      <c r="H2502" s="104" t="s">
        <v>416</v>
      </c>
      <c r="I2502" s="5">
        <v>213</v>
      </c>
    </row>
    <row r="2503" spans="1:9" ht="20.100000000000001" customHeight="1" x14ac:dyDescent="0.25">
      <c r="A2503" s="172"/>
      <c r="B2503" s="169"/>
      <c r="C2503" s="193"/>
      <c r="D2503" s="12"/>
      <c r="E2503" s="196" t="s">
        <v>207</v>
      </c>
      <c r="F2503" s="197"/>
      <c r="G2503" s="286" t="s">
        <v>6</v>
      </c>
      <c r="H2503" s="286" t="s">
        <v>417</v>
      </c>
      <c r="I2503" s="292">
        <f>(I2509+I2510)/I2502*100</f>
        <v>19.248826291079812</v>
      </c>
    </row>
    <row r="2504" spans="1:9" ht="20.100000000000001" customHeight="1" x14ac:dyDescent="0.25">
      <c r="A2504" s="172"/>
      <c r="B2504" s="169"/>
      <c r="C2504" s="193"/>
      <c r="D2504" s="12"/>
      <c r="E2504" s="198"/>
      <c r="F2504" s="199"/>
      <c r="G2504" s="297"/>
      <c r="H2504" s="297"/>
      <c r="I2504" s="298"/>
    </row>
    <row r="2505" spans="1:9" ht="20.100000000000001" customHeight="1" x14ac:dyDescent="0.25">
      <c r="A2505" s="172"/>
      <c r="B2505" s="169"/>
      <c r="C2505" s="193"/>
      <c r="D2505" s="12"/>
      <c r="E2505" s="196" t="s">
        <v>131</v>
      </c>
      <c r="F2505" s="197"/>
      <c r="G2505" s="286" t="s">
        <v>6</v>
      </c>
      <c r="H2505" s="286" t="s">
        <v>417</v>
      </c>
      <c r="I2505" s="292">
        <f>I2503/2</f>
        <v>9.624413145539906</v>
      </c>
    </row>
    <row r="2506" spans="1:9" ht="20.100000000000001" customHeight="1" x14ac:dyDescent="0.25">
      <c r="A2506" s="172"/>
      <c r="B2506" s="169"/>
      <c r="C2506" s="193"/>
      <c r="D2506" s="12"/>
      <c r="E2506" s="198"/>
      <c r="F2506" s="199"/>
      <c r="G2506" s="297"/>
      <c r="H2506" s="297"/>
      <c r="I2506" s="298"/>
    </row>
    <row r="2507" spans="1:9" ht="20.100000000000001" customHeight="1" x14ac:dyDescent="0.25">
      <c r="A2507" s="172"/>
      <c r="B2507" s="169"/>
      <c r="C2507" s="193"/>
      <c r="D2507" s="13"/>
      <c r="E2507" s="65" t="s">
        <v>220</v>
      </c>
      <c r="F2507" s="66"/>
      <c r="G2507" s="3" t="s">
        <v>5</v>
      </c>
      <c r="H2507" s="10" t="s">
        <v>417</v>
      </c>
      <c r="I2507" s="27" t="e">
        <f>I2502/N526*1000</f>
        <v>#DIV/0!</v>
      </c>
    </row>
    <row r="2508" spans="1:9" ht="20.100000000000001" customHeight="1" x14ac:dyDescent="0.25">
      <c r="A2508" s="172"/>
      <c r="B2508" s="169"/>
      <c r="C2508" s="193"/>
      <c r="D2508" s="59" t="s">
        <v>129</v>
      </c>
      <c r="E2508" s="11"/>
      <c r="F2508" s="60"/>
      <c r="G2508" s="104" t="s">
        <v>127</v>
      </c>
      <c r="H2508" s="104" t="s">
        <v>416</v>
      </c>
      <c r="I2508" s="9">
        <f>I2502-I2509-I2510</f>
        <v>172</v>
      </c>
    </row>
    <row r="2509" spans="1:9" ht="20.100000000000001" customHeight="1" x14ac:dyDescent="0.25">
      <c r="A2509" s="172"/>
      <c r="B2509" s="169"/>
      <c r="C2509" s="193"/>
      <c r="D2509" s="59" t="s">
        <v>206</v>
      </c>
      <c r="E2509" s="11"/>
      <c r="F2509" s="60"/>
      <c r="G2509" s="104" t="s">
        <v>127</v>
      </c>
      <c r="H2509" s="104" t="s">
        <v>416</v>
      </c>
      <c r="I2509" s="9">
        <v>24</v>
      </c>
    </row>
    <row r="2510" spans="1:9" ht="20.100000000000001" customHeight="1" x14ac:dyDescent="0.25">
      <c r="A2510" s="172"/>
      <c r="B2510" s="169"/>
      <c r="C2510" s="194"/>
      <c r="D2510" s="59" t="s">
        <v>219</v>
      </c>
      <c r="E2510" s="11"/>
      <c r="F2510" s="63"/>
      <c r="G2510" s="104" t="s">
        <v>127</v>
      </c>
      <c r="H2510" s="104" t="s">
        <v>416</v>
      </c>
      <c r="I2510" s="5">
        <v>17</v>
      </c>
    </row>
    <row r="2511" spans="1:9" ht="20.100000000000001" customHeight="1" x14ac:dyDescent="0.25">
      <c r="A2511" s="172"/>
      <c r="B2511" s="169"/>
      <c r="C2511" s="184" t="s">
        <v>133</v>
      </c>
      <c r="D2511" s="185"/>
      <c r="E2511" s="201" t="s">
        <v>134</v>
      </c>
      <c r="F2511" s="202"/>
      <c r="G2511" s="3" t="s">
        <v>5</v>
      </c>
      <c r="H2511" s="10" t="s">
        <v>417</v>
      </c>
      <c r="I2511" s="25" t="e">
        <f>I2502/Q526*1000</f>
        <v>#DIV/0!</v>
      </c>
    </row>
    <row r="2512" spans="1:9" ht="20.100000000000001" customHeight="1" x14ac:dyDescent="0.25">
      <c r="A2512" s="172"/>
      <c r="B2512" s="169"/>
      <c r="C2512" s="186"/>
      <c r="D2512" s="187"/>
      <c r="E2512" s="201" t="s">
        <v>25</v>
      </c>
      <c r="F2512" s="202"/>
      <c r="G2512" s="3" t="s">
        <v>5</v>
      </c>
      <c r="H2512" s="10" t="s">
        <v>417</v>
      </c>
      <c r="I2512" s="25" t="e">
        <f>I2502/R526*1000</f>
        <v>#DIV/0!</v>
      </c>
    </row>
    <row r="2513" spans="1:9" ht="20.100000000000001" customHeight="1" x14ac:dyDescent="0.25">
      <c r="A2513" s="172"/>
      <c r="B2513" s="169"/>
      <c r="C2513" s="174" t="s">
        <v>135</v>
      </c>
      <c r="D2513" s="188" t="s">
        <v>7</v>
      </c>
      <c r="E2513" s="189"/>
      <c r="F2513" s="190"/>
      <c r="G2513" s="104" t="s">
        <v>49</v>
      </c>
      <c r="H2513" s="104" t="s">
        <v>415</v>
      </c>
      <c r="I2513" s="5">
        <v>41392</v>
      </c>
    </row>
    <row r="2514" spans="1:9" ht="20.100000000000001" customHeight="1" x14ac:dyDescent="0.25">
      <c r="A2514" s="172"/>
      <c r="B2514" s="169"/>
      <c r="C2514" s="175"/>
      <c r="D2514" s="188" t="s">
        <v>134</v>
      </c>
      <c r="E2514" s="189"/>
      <c r="F2514" s="190"/>
      <c r="G2514" s="104" t="s">
        <v>49</v>
      </c>
      <c r="H2514" s="104" t="s">
        <v>415</v>
      </c>
      <c r="I2514" s="5">
        <v>22483</v>
      </c>
    </row>
    <row r="2515" spans="1:9" ht="20.100000000000001" customHeight="1" x14ac:dyDescent="0.25">
      <c r="A2515" s="172"/>
      <c r="B2515" s="169"/>
      <c r="C2515" s="176"/>
      <c r="D2515" s="188" t="s">
        <v>25</v>
      </c>
      <c r="E2515" s="189"/>
      <c r="F2515" s="190"/>
      <c r="G2515" s="104" t="s">
        <v>49</v>
      </c>
      <c r="H2515" s="104" t="s">
        <v>415</v>
      </c>
      <c r="I2515" s="5">
        <v>18909</v>
      </c>
    </row>
    <row r="2516" spans="1:9" ht="20.100000000000001" customHeight="1" x14ac:dyDescent="0.25">
      <c r="A2516" s="172"/>
      <c r="B2516" s="169"/>
      <c r="C2516" s="174" t="s">
        <v>136</v>
      </c>
      <c r="D2516" s="188" t="s">
        <v>7</v>
      </c>
      <c r="E2516" s="189"/>
      <c r="F2516" s="190"/>
      <c r="G2516" s="104" t="s">
        <v>49</v>
      </c>
      <c r="H2516" s="104" t="s">
        <v>415</v>
      </c>
      <c r="I2516" s="5">
        <v>40995</v>
      </c>
    </row>
    <row r="2517" spans="1:9" ht="20.100000000000001" customHeight="1" x14ac:dyDescent="0.25">
      <c r="A2517" s="172"/>
      <c r="B2517" s="169"/>
      <c r="C2517" s="175"/>
      <c r="D2517" s="188" t="s">
        <v>134</v>
      </c>
      <c r="E2517" s="189"/>
      <c r="F2517" s="190"/>
      <c r="G2517" s="104" t="s">
        <v>49</v>
      </c>
      <c r="H2517" s="104" t="s">
        <v>415</v>
      </c>
      <c r="I2517" s="5">
        <v>20493</v>
      </c>
    </row>
    <row r="2518" spans="1:9" ht="20.100000000000001" customHeight="1" x14ac:dyDescent="0.25">
      <c r="A2518" s="172"/>
      <c r="B2518" s="169"/>
      <c r="C2518" s="176"/>
      <c r="D2518" s="188" t="s">
        <v>25</v>
      </c>
      <c r="E2518" s="189"/>
      <c r="F2518" s="190"/>
      <c r="G2518" s="104" t="s">
        <v>49</v>
      </c>
      <c r="H2518" s="104" t="s">
        <v>415</v>
      </c>
      <c r="I2518" s="5">
        <v>20502</v>
      </c>
    </row>
    <row r="2519" spans="1:9" ht="20.100000000000001" customHeight="1" x14ac:dyDescent="0.25">
      <c r="A2519" s="172"/>
      <c r="B2519" s="169"/>
      <c r="C2519" s="174" t="s">
        <v>124</v>
      </c>
      <c r="D2519" s="188" t="s">
        <v>7</v>
      </c>
      <c r="E2519" s="189"/>
      <c r="F2519" s="190"/>
      <c r="G2519" s="104" t="s">
        <v>49</v>
      </c>
      <c r="H2519" s="104" t="s">
        <v>415</v>
      </c>
      <c r="I2519" s="5">
        <v>4802</v>
      </c>
    </row>
    <row r="2520" spans="1:9" ht="20.100000000000001" customHeight="1" x14ac:dyDescent="0.25">
      <c r="A2520" s="172"/>
      <c r="B2520" s="169"/>
      <c r="C2520" s="175"/>
      <c r="D2520" s="188" t="s">
        <v>134</v>
      </c>
      <c r="E2520" s="189"/>
      <c r="F2520" s="190"/>
      <c r="G2520" s="104" t="s">
        <v>49</v>
      </c>
      <c r="H2520" s="104" t="s">
        <v>415</v>
      </c>
      <c r="I2520" s="5">
        <v>2359</v>
      </c>
    </row>
    <row r="2521" spans="1:9" ht="20.100000000000001" customHeight="1" x14ac:dyDescent="0.25">
      <c r="A2521" s="172"/>
      <c r="B2521" s="169"/>
      <c r="C2521" s="176"/>
      <c r="D2521" s="188" t="s">
        <v>25</v>
      </c>
      <c r="E2521" s="189"/>
      <c r="F2521" s="190"/>
      <c r="G2521" s="104" t="s">
        <v>49</v>
      </c>
      <c r="H2521" s="104" t="s">
        <v>415</v>
      </c>
      <c r="I2521" s="5">
        <v>2443</v>
      </c>
    </row>
    <row r="2522" spans="1:9" ht="20.100000000000001" customHeight="1" x14ac:dyDescent="0.25">
      <c r="A2522" s="173"/>
      <c r="B2522" s="169"/>
      <c r="C2522" s="174" t="s">
        <v>125</v>
      </c>
      <c r="D2522" s="188" t="s">
        <v>7</v>
      </c>
      <c r="E2522" s="191"/>
      <c r="F2522" s="192"/>
      <c r="G2522" s="104" t="s">
        <v>49</v>
      </c>
      <c r="H2522" s="104" t="s">
        <v>415</v>
      </c>
      <c r="I2522" s="5">
        <v>4149</v>
      </c>
    </row>
    <row r="2523" spans="1:9" ht="20.100000000000001" customHeight="1" x14ac:dyDescent="0.25">
      <c r="A2523" s="171" t="s">
        <v>123</v>
      </c>
      <c r="B2523" s="169"/>
      <c r="C2523" s="175"/>
      <c r="D2523" s="188" t="s">
        <v>134</v>
      </c>
      <c r="E2523" s="191"/>
      <c r="F2523" s="192"/>
      <c r="G2523" s="104" t="s">
        <v>49</v>
      </c>
      <c r="H2523" s="104" t="s">
        <v>415</v>
      </c>
      <c r="I2523" s="5">
        <v>845</v>
      </c>
    </row>
    <row r="2524" spans="1:9" ht="20.100000000000001" customHeight="1" x14ac:dyDescent="0.25">
      <c r="A2524" s="172"/>
      <c r="B2524" s="170"/>
      <c r="C2524" s="176"/>
      <c r="D2524" s="188" t="s">
        <v>25</v>
      </c>
      <c r="E2524" s="191"/>
      <c r="F2524" s="192"/>
      <c r="G2524" s="104" t="s">
        <v>49</v>
      </c>
      <c r="H2524" s="104" t="s">
        <v>415</v>
      </c>
      <c r="I2524" s="5">
        <v>3304</v>
      </c>
    </row>
    <row r="2525" spans="1:9" ht="20.100000000000001" customHeight="1" x14ac:dyDescent="0.25">
      <c r="A2525" s="172"/>
      <c r="B2525" s="322" t="s">
        <v>221</v>
      </c>
      <c r="C2525" s="174" t="s">
        <v>126</v>
      </c>
      <c r="D2525" s="184" t="s">
        <v>7</v>
      </c>
      <c r="E2525" s="191"/>
      <c r="F2525" s="192"/>
      <c r="G2525" s="104" t="s">
        <v>127</v>
      </c>
      <c r="H2525" s="104" t="s">
        <v>416</v>
      </c>
      <c r="I2525" s="5">
        <v>409</v>
      </c>
    </row>
    <row r="2526" spans="1:9" ht="20.100000000000001" customHeight="1" x14ac:dyDescent="0.25">
      <c r="A2526" s="172"/>
      <c r="B2526" s="323"/>
      <c r="C2526" s="175"/>
      <c r="D2526" s="12"/>
      <c r="E2526" s="196" t="s">
        <v>137</v>
      </c>
      <c r="F2526" s="197"/>
      <c r="G2526" s="286" t="s">
        <v>6</v>
      </c>
      <c r="H2526" s="286" t="s">
        <v>417</v>
      </c>
      <c r="I2526" s="292">
        <f>(I2532+I2533)/I2525*100</f>
        <v>8.5574572127139366</v>
      </c>
    </row>
    <row r="2527" spans="1:9" ht="20.100000000000001" customHeight="1" x14ac:dyDescent="0.25">
      <c r="A2527" s="172"/>
      <c r="B2527" s="323"/>
      <c r="C2527" s="175"/>
      <c r="D2527" s="12"/>
      <c r="E2527" s="198"/>
      <c r="F2527" s="199"/>
      <c r="G2527" s="297"/>
      <c r="H2527" s="297"/>
      <c r="I2527" s="298"/>
    </row>
    <row r="2528" spans="1:9" ht="20.100000000000001" customHeight="1" x14ac:dyDescent="0.25">
      <c r="A2528" s="172"/>
      <c r="B2528" s="323"/>
      <c r="C2528" s="175"/>
      <c r="D2528" s="12"/>
      <c r="E2528" s="196" t="s">
        <v>128</v>
      </c>
      <c r="F2528" s="197"/>
      <c r="G2528" s="286" t="s">
        <v>6</v>
      </c>
      <c r="H2528" s="286" t="s">
        <v>417</v>
      </c>
      <c r="I2528" s="292">
        <f>I2526/2</f>
        <v>4.2787286063569683</v>
      </c>
    </row>
    <row r="2529" spans="1:9" ht="20.100000000000001" customHeight="1" x14ac:dyDescent="0.25">
      <c r="A2529" s="172"/>
      <c r="B2529" s="323"/>
      <c r="C2529" s="175"/>
      <c r="D2529" s="12"/>
      <c r="E2529" s="198"/>
      <c r="F2529" s="199"/>
      <c r="G2529" s="297"/>
      <c r="H2529" s="297"/>
      <c r="I2529" s="298"/>
    </row>
    <row r="2530" spans="1:9" ht="20.100000000000001" customHeight="1" x14ac:dyDescent="0.25">
      <c r="A2530" s="172"/>
      <c r="B2530" s="323"/>
      <c r="C2530" s="175"/>
      <c r="D2530" s="13"/>
      <c r="E2530" s="65" t="s">
        <v>218</v>
      </c>
      <c r="F2530" s="66"/>
      <c r="G2530" s="3" t="s">
        <v>5</v>
      </c>
      <c r="H2530" s="10" t="s">
        <v>417</v>
      </c>
      <c r="I2530" s="27" t="e">
        <f>I2525/N527*1000</f>
        <v>#DIV/0!</v>
      </c>
    </row>
    <row r="2531" spans="1:9" ht="20.100000000000001" customHeight="1" x14ac:dyDescent="0.25">
      <c r="A2531" s="172"/>
      <c r="B2531" s="323"/>
      <c r="C2531" s="175"/>
      <c r="D2531" s="59" t="s">
        <v>129</v>
      </c>
      <c r="E2531" s="11"/>
      <c r="F2531" s="60"/>
      <c r="G2531" s="104" t="s">
        <v>127</v>
      </c>
      <c r="H2531" s="104" t="s">
        <v>416</v>
      </c>
      <c r="I2531" s="9">
        <f>I2525-I2532-I2533</f>
        <v>374</v>
      </c>
    </row>
    <row r="2532" spans="1:9" ht="20.100000000000001" customHeight="1" x14ac:dyDescent="0.25">
      <c r="A2532" s="172"/>
      <c r="B2532" s="323"/>
      <c r="C2532" s="175"/>
      <c r="D2532" s="59" t="s">
        <v>206</v>
      </c>
      <c r="E2532" s="11"/>
      <c r="F2532" s="60"/>
      <c r="G2532" s="104" t="s">
        <v>127</v>
      </c>
      <c r="H2532" s="104" t="s">
        <v>416</v>
      </c>
      <c r="I2532" s="9">
        <v>17</v>
      </c>
    </row>
    <row r="2533" spans="1:9" ht="20.100000000000001" customHeight="1" x14ac:dyDescent="0.25">
      <c r="A2533" s="172"/>
      <c r="B2533" s="323"/>
      <c r="C2533" s="176"/>
      <c r="D2533" s="59" t="s">
        <v>219</v>
      </c>
      <c r="E2533" s="11"/>
      <c r="F2533" s="63"/>
      <c r="G2533" s="104" t="s">
        <v>127</v>
      </c>
      <c r="H2533" s="104" t="s">
        <v>416</v>
      </c>
      <c r="I2533" s="9">
        <v>18</v>
      </c>
    </row>
    <row r="2534" spans="1:9" ht="20.100000000000001" customHeight="1" x14ac:dyDescent="0.25">
      <c r="A2534" s="172"/>
      <c r="B2534" s="323"/>
      <c r="C2534" s="174" t="s">
        <v>130</v>
      </c>
      <c r="D2534" s="184" t="s">
        <v>7</v>
      </c>
      <c r="E2534" s="189"/>
      <c r="F2534" s="190"/>
      <c r="G2534" s="104" t="s">
        <v>127</v>
      </c>
      <c r="H2534" s="104" t="s">
        <v>416</v>
      </c>
      <c r="I2534" s="5">
        <v>135</v>
      </c>
    </row>
    <row r="2535" spans="1:9" ht="20.100000000000001" customHeight="1" x14ac:dyDescent="0.25">
      <c r="A2535" s="172"/>
      <c r="B2535" s="323"/>
      <c r="C2535" s="193"/>
      <c r="D2535" s="12"/>
      <c r="E2535" s="196" t="s">
        <v>207</v>
      </c>
      <c r="F2535" s="197"/>
      <c r="G2535" s="286" t="s">
        <v>6</v>
      </c>
      <c r="H2535" s="286" t="s">
        <v>417</v>
      </c>
      <c r="I2535" s="292">
        <f>(I2541+I2542)/I2534*100</f>
        <v>24.444444444444443</v>
      </c>
    </row>
    <row r="2536" spans="1:9" ht="20.100000000000001" customHeight="1" x14ac:dyDescent="0.25">
      <c r="A2536" s="172"/>
      <c r="B2536" s="323"/>
      <c r="C2536" s="193"/>
      <c r="D2536" s="12"/>
      <c r="E2536" s="198"/>
      <c r="F2536" s="199"/>
      <c r="G2536" s="297"/>
      <c r="H2536" s="297"/>
      <c r="I2536" s="298"/>
    </row>
    <row r="2537" spans="1:9" ht="20.100000000000001" customHeight="1" x14ac:dyDescent="0.25">
      <c r="A2537" s="172"/>
      <c r="B2537" s="323"/>
      <c r="C2537" s="193"/>
      <c r="D2537" s="12"/>
      <c r="E2537" s="196" t="s">
        <v>131</v>
      </c>
      <c r="F2537" s="197"/>
      <c r="G2537" s="286" t="s">
        <v>6</v>
      </c>
      <c r="H2537" s="286" t="s">
        <v>417</v>
      </c>
      <c r="I2537" s="292">
        <f>I2535/2</f>
        <v>12.222222222222221</v>
      </c>
    </row>
    <row r="2538" spans="1:9" ht="20.100000000000001" customHeight="1" x14ac:dyDescent="0.25">
      <c r="A2538" s="172"/>
      <c r="B2538" s="323"/>
      <c r="C2538" s="193"/>
      <c r="D2538" s="12"/>
      <c r="E2538" s="198"/>
      <c r="F2538" s="199"/>
      <c r="G2538" s="297"/>
      <c r="H2538" s="297"/>
      <c r="I2538" s="298"/>
    </row>
    <row r="2539" spans="1:9" ht="20.100000000000001" customHeight="1" x14ac:dyDescent="0.25">
      <c r="A2539" s="172"/>
      <c r="B2539" s="323"/>
      <c r="C2539" s="193"/>
      <c r="D2539" s="13"/>
      <c r="E2539" s="65" t="s">
        <v>220</v>
      </c>
      <c r="F2539" s="66"/>
      <c r="G2539" s="3" t="s">
        <v>5</v>
      </c>
      <c r="H2539" s="10" t="s">
        <v>417</v>
      </c>
      <c r="I2539" s="27" t="e">
        <f>I2534/N527*1000</f>
        <v>#DIV/0!</v>
      </c>
    </row>
    <row r="2540" spans="1:9" ht="20.100000000000001" customHeight="1" x14ac:dyDescent="0.25">
      <c r="A2540" s="172"/>
      <c r="B2540" s="323"/>
      <c r="C2540" s="193"/>
      <c r="D2540" s="59" t="s">
        <v>129</v>
      </c>
      <c r="E2540" s="11"/>
      <c r="F2540" s="60"/>
      <c r="G2540" s="104" t="s">
        <v>127</v>
      </c>
      <c r="H2540" s="104" t="s">
        <v>416</v>
      </c>
      <c r="I2540" s="9">
        <f>I2534-I2541-I2542</f>
        <v>102</v>
      </c>
    </row>
    <row r="2541" spans="1:9" ht="20.100000000000001" customHeight="1" x14ac:dyDescent="0.25">
      <c r="A2541" s="172"/>
      <c r="B2541" s="323"/>
      <c r="C2541" s="193"/>
      <c r="D2541" s="59" t="s">
        <v>206</v>
      </c>
      <c r="E2541" s="11"/>
      <c r="F2541" s="60"/>
      <c r="G2541" s="104" t="s">
        <v>127</v>
      </c>
      <c r="H2541" s="104" t="s">
        <v>416</v>
      </c>
      <c r="I2541" s="9">
        <v>16</v>
      </c>
    </row>
    <row r="2542" spans="1:9" ht="20.100000000000001" customHeight="1" x14ac:dyDescent="0.25">
      <c r="A2542" s="172"/>
      <c r="B2542" s="323"/>
      <c r="C2542" s="194"/>
      <c r="D2542" s="59" t="s">
        <v>219</v>
      </c>
      <c r="E2542" s="11"/>
      <c r="F2542" s="63"/>
      <c r="G2542" s="104" t="s">
        <v>127</v>
      </c>
      <c r="H2542" s="104" t="s">
        <v>416</v>
      </c>
      <c r="I2542" s="5">
        <v>17</v>
      </c>
    </row>
    <row r="2543" spans="1:9" ht="20.100000000000001" customHeight="1" x14ac:dyDescent="0.25">
      <c r="A2543" s="172"/>
      <c r="B2543" s="323"/>
      <c r="C2543" s="184" t="s">
        <v>133</v>
      </c>
      <c r="D2543" s="185"/>
      <c r="E2543" s="201" t="s">
        <v>134</v>
      </c>
      <c r="F2543" s="202"/>
      <c r="G2543" s="3" t="s">
        <v>5</v>
      </c>
      <c r="H2543" s="10" t="s">
        <v>417</v>
      </c>
      <c r="I2543" s="25" t="e">
        <f>I2534/Q527*1000</f>
        <v>#DIV/0!</v>
      </c>
    </row>
    <row r="2544" spans="1:9" ht="20.100000000000001" customHeight="1" x14ac:dyDescent="0.25">
      <c r="A2544" s="172"/>
      <c r="B2544" s="323"/>
      <c r="C2544" s="186"/>
      <c r="D2544" s="187"/>
      <c r="E2544" s="201" t="s">
        <v>25</v>
      </c>
      <c r="F2544" s="202"/>
      <c r="G2544" s="3" t="s">
        <v>5</v>
      </c>
      <c r="H2544" s="10" t="s">
        <v>417</v>
      </c>
      <c r="I2544" s="25" t="e">
        <f>I2534/R527*1000</f>
        <v>#DIV/0!</v>
      </c>
    </row>
    <row r="2545" spans="1:9" ht="20.100000000000001" customHeight="1" x14ac:dyDescent="0.25">
      <c r="A2545" s="172"/>
      <c r="B2545" s="323"/>
      <c r="C2545" s="174" t="s">
        <v>135</v>
      </c>
      <c r="D2545" s="188" t="s">
        <v>7</v>
      </c>
      <c r="E2545" s="189"/>
      <c r="F2545" s="190"/>
      <c r="G2545" s="104" t="s">
        <v>49</v>
      </c>
      <c r="H2545" s="104" t="s">
        <v>415</v>
      </c>
      <c r="I2545" s="5">
        <v>26238</v>
      </c>
    </row>
    <row r="2546" spans="1:9" ht="20.100000000000001" customHeight="1" x14ac:dyDescent="0.25">
      <c r="A2546" s="172"/>
      <c r="B2546" s="323"/>
      <c r="C2546" s="175"/>
      <c r="D2546" s="188" t="s">
        <v>134</v>
      </c>
      <c r="E2546" s="189"/>
      <c r="F2546" s="190"/>
      <c r="G2546" s="104" t="s">
        <v>49</v>
      </c>
      <c r="H2546" s="104" t="s">
        <v>415</v>
      </c>
      <c r="I2546" s="5">
        <v>13941</v>
      </c>
    </row>
    <row r="2547" spans="1:9" ht="20.100000000000001" customHeight="1" x14ac:dyDescent="0.25">
      <c r="A2547" s="172"/>
      <c r="B2547" s="323"/>
      <c r="C2547" s="176"/>
      <c r="D2547" s="188" t="s">
        <v>25</v>
      </c>
      <c r="E2547" s="189"/>
      <c r="F2547" s="190"/>
      <c r="G2547" s="104" t="s">
        <v>49</v>
      </c>
      <c r="H2547" s="104" t="s">
        <v>415</v>
      </c>
      <c r="I2547" s="5">
        <v>12297</v>
      </c>
    </row>
    <row r="2548" spans="1:9" ht="20.100000000000001" customHeight="1" x14ac:dyDescent="0.25">
      <c r="A2548" s="172"/>
      <c r="B2548" s="323"/>
      <c r="C2548" s="174" t="s">
        <v>136</v>
      </c>
      <c r="D2548" s="188" t="s">
        <v>7</v>
      </c>
      <c r="E2548" s="189"/>
      <c r="F2548" s="190"/>
      <c r="G2548" s="104" t="s">
        <v>49</v>
      </c>
      <c r="H2548" s="104" t="s">
        <v>415</v>
      </c>
      <c r="I2548" s="5">
        <v>25792</v>
      </c>
    </row>
    <row r="2549" spans="1:9" ht="20.100000000000001" customHeight="1" x14ac:dyDescent="0.25">
      <c r="A2549" s="172"/>
      <c r="B2549" s="323"/>
      <c r="C2549" s="175"/>
      <c r="D2549" s="188" t="s">
        <v>134</v>
      </c>
      <c r="E2549" s="189"/>
      <c r="F2549" s="190"/>
      <c r="G2549" s="104" t="s">
        <v>49</v>
      </c>
      <c r="H2549" s="104" t="s">
        <v>415</v>
      </c>
      <c r="I2549" s="5">
        <v>12973</v>
      </c>
    </row>
    <row r="2550" spans="1:9" ht="20.100000000000001" customHeight="1" x14ac:dyDescent="0.25">
      <c r="A2550" s="172"/>
      <c r="B2550" s="323"/>
      <c r="C2550" s="176"/>
      <c r="D2550" s="188" t="s">
        <v>25</v>
      </c>
      <c r="E2550" s="189"/>
      <c r="F2550" s="190"/>
      <c r="G2550" s="104" t="s">
        <v>49</v>
      </c>
      <c r="H2550" s="104" t="s">
        <v>415</v>
      </c>
      <c r="I2550" s="5">
        <v>12819</v>
      </c>
    </row>
    <row r="2551" spans="1:9" ht="20.100000000000001" customHeight="1" x14ac:dyDescent="0.25">
      <c r="A2551" s="172"/>
      <c r="B2551" s="323"/>
      <c r="C2551" s="174" t="s">
        <v>124</v>
      </c>
      <c r="D2551" s="188" t="s">
        <v>7</v>
      </c>
      <c r="E2551" s="189"/>
      <c r="F2551" s="190"/>
      <c r="G2551" s="104" t="s">
        <v>49</v>
      </c>
      <c r="H2551" s="104" t="s">
        <v>415</v>
      </c>
      <c r="I2551" s="5">
        <v>2986</v>
      </c>
    </row>
    <row r="2552" spans="1:9" ht="20.100000000000001" customHeight="1" x14ac:dyDescent="0.25">
      <c r="A2552" s="172"/>
      <c r="B2552" s="323"/>
      <c r="C2552" s="175"/>
      <c r="D2552" s="188" t="s">
        <v>134</v>
      </c>
      <c r="E2552" s="189"/>
      <c r="F2552" s="190"/>
      <c r="G2552" s="104" t="s">
        <v>49</v>
      </c>
      <c r="H2552" s="104" t="s">
        <v>415</v>
      </c>
      <c r="I2552" s="5">
        <v>1492</v>
      </c>
    </row>
    <row r="2553" spans="1:9" ht="20.100000000000001" customHeight="1" x14ac:dyDescent="0.25">
      <c r="A2553" s="172"/>
      <c r="B2553" s="323"/>
      <c r="C2553" s="176"/>
      <c r="D2553" s="188" t="s">
        <v>25</v>
      </c>
      <c r="E2553" s="189"/>
      <c r="F2553" s="190"/>
      <c r="G2553" s="104" t="s">
        <v>49</v>
      </c>
      <c r="H2553" s="104" t="s">
        <v>415</v>
      </c>
      <c r="I2553" s="5">
        <v>1494</v>
      </c>
    </row>
    <row r="2554" spans="1:9" ht="20.100000000000001" customHeight="1" x14ac:dyDescent="0.25">
      <c r="A2554" s="172"/>
      <c r="B2554" s="323"/>
      <c r="C2554" s="174" t="s">
        <v>125</v>
      </c>
      <c r="D2554" s="188" t="s">
        <v>7</v>
      </c>
      <c r="E2554" s="191"/>
      <c r="F2554" s="192"/>
      <c r="G2554" s="104" t="s">
        <v>49</v>
      </c>
      <c r="H2554" s="104" t="s">
        <v>415</v>
      </c>
      <c r="I2554" s="5">
        <v>2629</v>
      </c>
    </row>
    <row r="2555" spans="1:9" ht="20.100000000000001" customHeight="1" x14ac:dyDescent="0.25">
      <c r="A2555" s="172"/>
      <c r="B2555" s="323"/>
      <c r="C2555" s="175"/>
      <c r="D2555" s="188" t="s">
        <v>134</v>
      </c>
      <c r="E2555" s="191"/>
      <c r="F2555" s="192"/>
      <c r="G2555" s="104" t="s">
        <v>49</v>
      </c>
      <c r="H2555" s="104" t="s">
        <v>415</v>
      </c>
      <c r="I2555" s="5">
        <v>574</v>
      </c>
    </row>
    <row r="2556" spans="1:9" ht="20.100000000000001" customHeight="1" x14ac:dyDescent="0.25">
      <c r="A2556" s="172"/>
      <c r="B2556" s="324"/>
      <c r="C2556" s="176"/>
      <c r="D2556" s="188" t="s">
        <v>25</v>
      </c>
      <c r="E2556" s="191"/>
      <c r="F2556" s="192"/>
      <c r="G2556" s="104" t="s">
        <v>49</v>
      </c>
      <c r="H2556" s="104" t="s">
        <v>415</v>
      </c>
      <c r="I2556" s="5">
        <v>2055</v>
      </c>
    </row>
    <row r="2557" spans="1:9" ht="20.100000000000001" customHeight="1" x14ac:dyDescent="0.25">
      <c r="A2557" s="173"/>
      <c r="B2557" s="168" t="s">
        <v>81</v>
      </c>
      <c r="C2557" s="174" t="s">
        <v>490</v>
      </c>
      <c r="D2557" s="184" t="s">
        <v>7</v>
      </c>
      <c r="E2557" s="191"/>
      <c r="F2557" s="192"/>
      <c r="G2557" s="104" t="s">
        <v>127</v>
      </c>
      <c r="H2557" s="104" t="s">
        <v>416</v>
      </c>
      <c r="I2557" s="5">
        <v>329</v>
      </c>
    </row>
    <row r="2558" spans="1:9" ht="20.100000000000001" customHeight="1" x14ac:dyDescent="0.25">
      <c r="A2558" s="171" t="s">
        <v>123</v>
      </c>
      <c r="B2558" s="169"/>
      <c r="C2558" s="175"/>
      <c r="D2558" s="12"/>
      <c r="E2558" s="196" t="s">
        <v>137</v>
      </c>
      <c r="F2558" s="197"/>
      <c r="G2558" s="286" t="s">
        <v>6</v>
      </c>
      <c r="H2558" s="286" t="s">
        <v>417</v>
      </c>
      <c r="I2558" s="292">
        <f>(I2564+I2565)/I2557*100</f>
        <v>12.158054711246201</v>
      </c>
    </row>
    <row r="2559" spans="1:9" ht="20.100000000000001" customHeight="1" x14ac:dyDescent="0.25">
      <c r="A2559" s="172"/>
      <c r="B2559" s="169"/>
      <c r="C2559" s="175"/>
      <c r="D2559" s="12"/>
      <c r="E2559" s="198"/>
      <c r="F2559" s="199"/>
      <c r="G2559" s="297"/>
      <c r="H2559" s="297"/>
      <c r="I2559" s="298"/>
    </row>
    <row r="2560" spans="1:9" ht="20.100000000000001" customHeight="1" x14ac:dyDescent="0.25">
      <c r="A2560" s="172"/>
      <c r="B2560" s="169"/>
      <c r="C2560" s="175"/>
      <c r="D2560" s="12"/>
      <c r="E2560" s="196" t="s">
        <v>128</v>
      </c>
      <c r="F2560" s="197"/>
      <c r="G2560" s="286" t="s">
        <v>6</v>
      </c>
      <c r="H2560" s="286" t="s">
        <v>417</v>
      </c>
      <c r="I2560" s="292">
        <f>I2558/2</f>
        <v>6.0790273556231007</v>
      </c>
    </row>
    <row r="2561" spans="1:9" ht="20.100000000000001" customHeight="1" x14ac:dyDescent="0.25">
      <c r="A2561" s="172"/>
      <c r="B2561" s="169"/>
      <c r="C2561" s="175"/>
      <c r="D2561" s="12"/>
      <c r="E2561" s="198"/>
      <c r="F2561" s="199"/>
      <c r="G2561" s="297"/>
      <c r="H2561" s="297"/>
      <c r="I2561" s="298"/>
    </row>
    <row r="2562" spans="1:9" ht="20.100000000000001" customHeight="1" x14ac:dyDescent="0.25">
      <c r="A2562" s="172"/>
      <c r="B2562" s="169"/>
      <c r="C2562" s="175"/>
      <c r="D2562" s="13"/>
      <c r="E2562" s="65" t="s">
        <v>218</v>
      </c>
      <c r="F2562" s="66"/>
      <c r="G2562" s="3" t="s">
        <v>5</v>
      </c>
      <c r="H2562" s="10" t="s">
        <v>417</v>
      </c>
      <c r="I2562" s="27" t="e">
        <f>I2557/#REF!*1000</f>
        <v>#REF!</v>
      </c>
    </row>
    <row r="2563" spans="1:9" ht="20.100000000000001" customHeight="1" x14ac:dyDescent="0.25">
      <c r="A2563" s="172"/>
      <c r="B2563" s="169"/>
      <c r="C2563" s="175"/>
      <c r="D2563" s="59" t="s">
        <v>129</v>
      </c>
      <c r="E2563" s="11"/>
      <c r="F2563" s="60"/>
      <c r="G2563" s="104" t="s">
        <v>127</v>
      </c>
      <c r="H2563" s="104" t="s">
        <v>416</v>
      </c>
      <c r="I2563" s="9">
        <f>I2557-I2564-I2565</f>
        <v>289</v>
      </c>
    </row>
    <row r="2564" spans="1:9" ht="20.100000000000001" customHeight="1" x14ac:dyDescent="0.25">
      <c r="A2564" s="172"/>
      <c r="B2564" s="169"/>
      <c r="C2564" s="175"/>
      <c r="D2564" s="59" t="s">
        <v>206</v>
      </c>
      <c r="E2564" s="11"/>
      <c r="F2564" s="60"/>
      <c r="G2564" s="104" t="s">
        <v>127</v>
      </c>
      <c r="H2564" s="104" t="s">
        <v>416</v>
      </c>
      <c r="I2564" s="9">
        <v>20</v>
      </c>
    </row>
    <row r="2565" spans="1:9" ht="20.100000000000001" customHeight="1" x14ac:dyDescent="0.25">
      <c r="A2565" s="172"/>
      <c r="B2565" s="169"/>
      <c r="C2565" s="176"/>
      <c r="D2565" s="59" t="s">
        <v>219</v>
      </c>
      <c r="E2565" s="11"/>
      <c r="F2565" s="63"/>
      <c r="G2565" s="104" t="s">
        <v>127</v>
      </c>
      <c r="H2565" s="104" t="s">
        <v>416</v>
      </c>
      <c r="I2565" s="9">
        <v>20</v>
      </c>
    </row>
    <row r="2566" spans="1:9" ht="20.100000000000001" customHeight="1" x14ac:dyDescent="0.25">
      <c r="A2566" s="172"/>
      <c r="B2566" s="169"/>
      <c r="C2566" s="146" t="s">
        <v>130</v>
      </c>
      <c r="D2566" s="184" t="s">
        <v>7</v>
      </c>
      <c r="E2566" s="320"/>
      <c r="F2566" s="321"/>
      <c r="G2566" s="67" t="s">
        <v>127</v>
      </c>
      <c r="H2566" s="104" t="s">
        <v>416</v>
      </c>
      <c r="I2566" s="5">
        <v>115</v>
      </c>
    </row>
    <row r="2567" spans="1:9" ht="20.100000000000001" customHeight="1" x14ac:dyDescent="0.25">
      <c r="A2567" s="172"/>
      <c r="B2567" s="169"/>
      <c r="C2567" s="158"/>
      <c r="D2567" s="12"/>
      <c r="E2567" s="196" t="s">
        <v>207</v>
      </c>
      <c r="F2567" s="197"/>
      <c r="G2567" s="286" t="s">
        <v>6</v>
      </c>
      <c r="H2567" s="286" t="s">
        <v>417</v>
      </c>
      <c r="I2567" s="292">
        <f>(I2573+I2574)/I2566*100</f>
        <v>15.65217391304348</v>
      </c>
    </row>
    <row r="2568" spans="1:9" ht="20.100000000000001" customHeight="1" x14ac:dyDescent="0.25">
      <c r="A2568" s="172"/>
      <c r="B2568" s="169"/>
      <c r="C2568" s="158"/>
      <c r="D2568" s="12"/>
      <c r="E2568" s="198"/>
      <c r="F2568" s="199"/>
      <c r="G2568" s="297"/>
      <c r="H2568" s="297"/>
      <c r="I2568" s="298"/>
    </row>
    <row r="2569" spans="1:9" ht="20.100000000000001" customHeight="1" x14ac:dyDescent="0.25">
      <c r="A2569" s="172"/>
      <c r="B2569" s="169"/>
      <c r="C2569" s="158"/>
      <c r="D2569" s="12"/>
      <c r="E2569" s="196" t="s">
        <v>131</v>
      </c>
      <c r="F2569" s="197"/>
      <c r="G2569" s="286" t="s">
        <v>6</v>
      </c>
      <c r="H2569" s="286" t="s">
        <v>417</v>
      </c>
      <c r="I2569" s="292">
        <f>I2567/2</f>
        <v>7.8260869565217401</v>
      </c>
    </row>
    <row r="2570" spans="1:9" ht="20.100000000000001" customHeight="1" x14ac:dyDescent="0.25">
      <c r="A2570" s="172"/>
      <c r="B2570" s="169"/>
      <c r="C2570" s="158"/>
      <c r="D2570" s="12"/>
      <c r="E2570" s="198"/>
      <c r="F2570" s="199"/>
      <c r="G2570" s="297"/>
      <c r="H2570" s="297"/>
      <c r="I2570" s="298"/>
    </row>
    <row r="2571" spans="1:9" ht="20.100000000000001" customHeight="1" x14ac:dyDescent="0.25">
      <c r="A2571" s="172"/>
      <c r="B2571" s="169"/>
      <c r="C2571" s="158"/>
      <c r="D2571" s="13"/>
      <c r="E2571" s="65" t="s">
        <v>220</v>
      </c>
      <c r="F2571" s="66"/>
      <c r="G2571" s="3" t="s">
        <v>5</v>
      </c>
      <c r="H2571" s="10" t="s">
        <v>417</v>
      </c>
      <c r="I2571" s="27" t="e">
        <f>I2566/#REF!*1000</f>
        <v>#REF!</v>
      </c>
    </row>
    <row r="2572" spans="1:9" ht="20.100000000000001" customHeight="1" x14ac:dyDescent="0.25">
      <c r="A2572" s="172"/>
      <c r="B2572" s="169"/>
      <c r="C2572" s="158"/>
      <c r="D2572" s="59" t="s">
        <v>129</v>
      </c>
      <c r="E2572" s="11"/>
      <c r="F2572" s="60"/>
      <c r="G2572" s="104" t="s">
        <v>127</v>
      </c>
      <c r="H2572" s="104" t="s">
        <v>416</v>
      </c>
      <c r="I2572" s="9">
        <f>I2566-I2573-I2574</f>
        <v>97</v>
      </c>
    </row>
    <row r="2573" spans="1:9" ht="20.100000000000001" customHeight="1" x14ac:dyDescent="0.25">
      <c r="A2573" s="172"/>
      <c r="B2573" s="169"/>
      <c r="C2573" s="158"/>
      <c r="D2573" s="59" t="s">
        <v>206</v>
      </c>
      <c r="E2573" s="11"/>
      <c r="F2573" s="60"/>
      <c r="G2573" s="104" t="s">
        <v>127</v>
      </c>
      <c r="H2573" s="104" t="s">
        <v>416</v>
      </c>
      <c r="I2573" s="9">
        <v>11</v>
      </c>
    </row>
    <row r="2574" spans="1:9" ht="20.100000000000001" customHeight="1" x14ac:dyDescent="0.25">
      <c r="A2574" s="172"/>
      <c r="B2574" s="169"/>
      <c r="C2574" s="157"/>
      <c r="D2574" s="59" t="s">
        <v>219</v>
      </c>
      <c r="E2574" s="11"/>
      <c r="F2574" s="63"/>
      <c r="G2574" s="104" t="s">
        <v>127</v>
      </c>
      <c r="H2574" s="104" t="s">
        <v>416</v>
      </c>
      <c r="I2574" s="5">
        <v>7</v>
      </c>
    </row>
    <row r="2575" spans="1:9" ht="20.100000000000001" customHeight="1" x14ac:dyDescent="0.25">
      <c r="A2575" s="172"/>
      <c r="B2575" s="169"/>
      <c r="C2575" s="184" t="s">
        <v>133</v>
      </c>
      <c r="D2575" s="185"/>
      <c r="E2575" s="201" t="s">
        <v>134</v>
      </c>
      <c r="F2575" s="202"/>
      <c r="G2575" s="3" t="s">
        <v>5</v>
      </c>
      <c r="H2575" s="10" t="s">
        <v>417</v>
      </c>
      <c r="I2575" s="25" t="e">
        <f>I2566/#REF!*1000</f>
        <v>#REF!</v>
      </c>
    </row>
    <row r="2576" spans="1:9" ht="20.100000000000001" customHeight="1" x14ac:dyDescent="0.25">
      <c r="A2576" s="172"/>
      <c r="B2576" s="169"/>
      <c r="C2576" s="186"/>
      <c r="D2576" s="187"/>
      <c r="E2576" s="201" t="s">
        <v>25</v>
      </c>
      <c r="F2576" s="202"/>
      <c r="G2576" s="3" t="s">
        <v>5</v>
      </c>
      <c r="H2576" s="10" t="s">
        <v>417</v>
      </c>
      <c r="I2576" s="25" t="e">
        <f>I2566/#REF!*1000</f>
        <v>#REF!</v>
      </c>
    </row>
    <row r="2577" spans="1:9" ht="20.100000000000001" customHeight="1" x14ac:dyDescent="0.25">
      <c r="A2577" s="172"/>
      <c r="B2577" s="169"/>
      <c r="C2577" s="174" t="s">
        <v>135</v>
      </c>
      <c r="D2577" s="188" t="s">
        <v>7</v>
      </c>
      <c r="E2577" s="189"/>
      <c r="F2577" s="190"/>
      <c r="G2577" s="104" t="s">
        <v>49</v>
      </c>
      <c r="H2577" s="104" t="s">
        <v>415</v>
      </c>
      <c r="I2577" s="5">
        <v>23485</v>
      </c>
    </row>
    <row r="2578" spans="1:9" ht="20.100000000000001" customHeight="1" x14ac:dyDescent="0.25">
      <c r="A2578" s="172"/>
      <c r="B2578" s="169"/>
      <c r="C2578" s="175"/>
      <c r="D2578" s="188" t="s">
        <v>134</v>
      </c>
      <c r="E2578" s="189"/>
      <c r="F2578" s="190"/>
      <c r="G2578" s="104" t="s">
        <v>49</v>
      </c>
      <c r="H2578" s="104" t="s">
        <v>415</v>
      </c>
      <c r="I2578" s="5">
        <v>12814</v>
      </c>
    </row>
    <row r="2579" spans="1:9" ht="20.100000000000001" customHeight="1" x14ac:dyDescent="0.25">
      <c r="A2579" s="172"/>
      <c r="B2579" s="169"/>
      <c r="C2579" s="176"/>
      <c r="D2579" s="188" t="s">
        <v>25</v>
      </c>
      <c r="E2579" s="189"/>
      <c r="F2579" s="190"/>
      <c r="G2579" s="104" t="s">
        <v>49</v>
      </c>
      <c r="H2579" s="104" t="s">
        <v>415</v>
      </c>
      <c r="I2579" s="5">
        <v>10671</v>
      </c>
    </row>
    <row r="2580" spans="1:9" ht="20.100000000000001" customHeight="1" x14ac:dyDescent="0.25">
      <c r="A2580" s="172"/>
      <c r="B2580" s="169"/>
      <c r="C2580" s="174" t="s">
        <v>136</v>
      </c>
      <c r="D2580" s="188" t="s">
        <v>7</v>
      </c>
      <c r="E2580" s="189"/>
      <c r="F2580" s="190"/>
      <c r="G2580" s="104" t="s">
        <v>49</v>
      </c>
      <c r="H2580" s="104" t="s">
        <v>415</v>
      </c>
      <c r="I2580" s="5">
        <v>24093</v>
      </c>
    </row>
    <row r="2581" spans="1:9" ht="20.100000000000001" customHeight="1" x14ac:dyDescent="0.25">
      <c r="A2581" s="172"/>
      <c r="B2581" s="169"/>
      <c r="C2581" s="175"/>
      <c r="D2581" s="188" t="s">
        <v>134</v>
      </c>
      <c r="E2581" s="189"/>
      <c r="F2581" s="190"/>
      <c r="G2581" s="104" t="s">
        <v>49</v>
      </c>
      <c r="H2581" s="104" t="s">
        <v>415</v>
      </c>
      <c r="I2581" s="5">
        <v>12398</v>
      </c>
    </row>
    <row r="2582" spans="1:9" ht="20.100000000000001" customHeight="1" x14ac:dyDescent="0.25">
      <c r="A2582" s="172"/>
      <c r="B2582" s="169"/>
      <c r="C2582" s="176"/>
      <c r="D2582" s="188" t="s">
        <v>25</v>
      </c>
      <c r="E2582" s="189"/>
      <c r="F2582" s="190"/>
      <c r="G2582" s="104" t="s">
        <v>49</v>
      </c>
      <c r="H2582" s="104" t="s">
        <v>415</v>
      </c>
      <c r="I2582" s="5">
        <v>11695</v>
      </c>
    </row>
    <row r="2583" spans="1:9" ht="20.100000000000001" customHeight="1" x14ac:dyDescent="0.25">
      <c r="A2583" s="172"/>
      <c r="B2583" s="169"/>
      <c r="C2583" s="174" t="s">
        <v>124</v>
      </c>
      <c r="D2583" s="188" t="s">
        <v>7</v>
      </c>
      <c r="E2583" s="189"/>
      <c r="F2583" s="190"/>
      <c r="G2583" s="104" t="s">
        <v>49</v>
      </c>
      <c r="H2583" s="104" t="s">
        <v>415</v>
      </c>
      <c r="I2583" s="5">
        <v>3206</v>
      </c>
    </row>
    <row r="2584" spans="1:9" ht="20.100000000000001" customHeight="1" x14ac:dyDescent="0.25">
      <c r="A2584" s="172"/>
      <c r="B2584" s="169"/>
      <c r="C2584" s="175"/>
      <c r="D2584" s="188" t="s">
        <v>134</v>
      </c>
      <c r="E2584" s="189"/>
      <c r="F2584" s="190"/>
      <c r="G2584" s="104" t="s">
        <v>49</v>
      </c>
      <c r="H2584" s="104" t="s">
        <v>415</v>
      </c>
      <c r="I2584" s="5">
        <v>1700</v>
      </c>
    </row>
    <row r="2585" spans="1:9" ht="20.100000000000001" customHeight="1" x14ac:dyDescent="0.25">
      <c r="A2585" s="172"/>
      <c r="B2585" s="169"/>
      <c r="C2585" s="176"/>
      <c r="D2585" s="188" t="s">
        <v>25</v>
      </c>
      <c r="E2585" s="189"/>
      <c r="F2585" s="190"/>
      <c r="G2585" s="104" t="s">
        <v>49</v>
      </c>
      <c r="H2585" s="104" t="s">
        <v>415</v>
      </c>
      <c r="I2585" s="5">
        <v>1506</v>
      </c>
    </row>
    <row r="2586" spans="1:9" ht="20.100000000000001" customHeight="1" x14ac:dyDescent="0.25">
      <c r="A2586" s="172"/>
      <c r="B2586" s="169"/>
      <c r="C2586" s="174" t="s">
        <v>125</v>
      </c>
      <c r="D2586" s="188" t="s">
        <v>7</v>
      </c>
      <c r="E2586" s="191"/>
      <c r="F2586" s="192"/>
      <c r="G2586" s="104" t="s">
        <v>49</v>
      </c>
      <c r="H2586" s="104" t="s">
        <v>415</v>
      </c>
      <c r="I2586" s="5">
        <v>3548</v>
      </c>
    </row>
    <row r="2587" spans="1:9" ht="20.100000000000001" customHeight="1" x14ac:dyDescent="0.25">
      <c r="A2587" s="172"/>
      <c r="B2587" s="169"/>
      <c r="C2587" s="175"/>
      <c r="D2587" s="188" t="s">
        <v>134</v>
      </c>
      <c r="E2587" s="191"/>
      <c r="F2587" s="192"/>
      <c r="G2587" s="104" t="s">
        <v>49</v>
      </c>
      <c r="H2587" s="104" t="s">
        <v>415</v>
      </c>
      <c r="I2587" s="5">
        <v>708</v>
      </c>
    </row>
    <row r="2588" spans="1:9" ht="20.100000000000001" customHeight="1" x14ac:dyDescent="0.25">
      <c r="A2588" s="172"/>
      <c r="B2588" s="170"/>
      <c r="C2588" s="176"/>
      <c r="D2588" s="188" t="s">
        <v>25</v>
      </c>
      <c r="E2588" s="191"/>
      <c r="F2588" s="192"/>
      <c r="G2588" s="104" t="s">
        <v>49</v>
      </c>
      <c r="H2588" s="104" t="s">
        <v>415</v>
      </c>
      <c r="I2588" s="5">
        <v>2840</v>
      </c>
    </row>
    <row r="2589" spans="1:9" ht="20.100000000000001" customHeight="1" x14ac:dyDescent="0.25">
      <c r="A2589" s="172"/>
      <c r="B2589" s="168" t="s">
        <v>117</v>
      </c>
      <c r="C2589" s="174" t="s">
        <v>126</v>
      </c>
      <c r="D2589" s="82" t="s">
        <v>7</v>
      </c>
      <c r="E2589" s="92"/>
      <c r="F2589" s="92"/>
      <c r="G2589" s="294" t="s">
        <v>127</v>
      </c>
      <c r="H2589" s="294" t="s">
        <v>416</v>
      </c>
      <c r="I2589" s="295">
        <v>378</v>
      </c>
    </row>
    <row r="2590" spans="1:9" ht="20.100000000000001" customHeight="1" x14ac:dyDescent="0.25">
      <c r="A2590" s="172"/>
      <c r="B2590" s="169"/>
      <c r="C2590" s="175"/>
      <c r="D2590" s="17"/>
      <c r="E2590" s="17"/>
      <c r="F2590" s="17"/>
      <c r="G2590" s="294"/>
      <c r="H2590" s="294"/>
      <c r="I2590" s="296"/>
    </row>
    <row r="2591" spans="1:9" ht="20.100000000000001" customHeight="1" x14ac:dyDescent="0.25">
      <c r="A2591" s="172"/>
      <c r="B2591" s="169"/>
      <c r="C2591" s="175"/>
      <c r="D2591" s="12"/>
      <c r="E2591" s="196" t="s">
        <v>137</v>
      </c>
      <c r="F2591" s="197"/>
      <c r="G2591" s="286" t="s">
        <v>6</v>
      </c>
      <c r="H2591" s="286" t="s">
        <v>417</v>
      </c>
      <c r="I2591" s="292">
        <f>(I2597+I2598)/I2589*100</f>
        <v>11.111111111111111</v>
      </c>
    </row>
    <row r="2592" spans="1:9" ht="20.100000000000001" customHeight="1" x14ac:dyDescent="0.25">
      <c r="A2592" s="173"/>
      <c r="B2592" s="169"/>
      <c r="C2592" s="175"/>
      <c r="D2592" s="12"/>
      <c r="E2592" s="198"/>
      <c r="F2592" s="199"/>
      <c r="G2592" s="297"/>
      <c r="H2592" s="297"/>
      <c r="I2592" s="298"/>
    </row>
    <row r="2593" spans="1:9" ht="20.100000000000001" customHeight="1" x14ac:dyDescent="0.25">
      <c r="A2593" s="171" t="s">
        <v>123</v>
      </c>
      <c r="B2593" s="169"/>
      <c r="C2593" s="175"/>
      <c r="D2593" s="12"/>
      <c r="E2593" s="196" t="s">
        <v>128</v>
      </c>
      <c r="F2593" s="197"/>
      <c r="G2593" s="286" t="s">
        <v>6</v>
      </c>
      <c r="H2593" s="286" t="s">
        <v>417</v>
      </c>
      <c r="I2593" s="292">
        <f>I2591/2</f>
        <v>5.5555555555555554</v>
      </c>
    </row>
    <row r="2594" spans="1:9" ht="20.100000000000001" customHeight="1" x14ac:dyDescent="0.25">
      <c r="A2594" s="172"/>
      <c r="B2594" s="169"/>
      <c r="C2594" s="175"/>
      <c r="D2594" s="12"/>
      <c r="E2594" s="198"/>
      <c r="F2594" s="199"/>
      <c r="G2594" s="297"/>
      <c r="H2594" s="297"/>
      <c r="I2594" s="298"/>
    </row>
    <row r="2595" spans="1:9" ht="20.100000000000001" customHeight="1" x14ac:dyDescent="0.25">
      <c r="A2595" s="172"/>
      <c r="B2595" s="169"/>
      <c r="C2595" s="175"/>
      <c r="D2595" s="13"/>
      <c r="E2595" s="65" t="s">
        <v>218</v>
      </c>
      <c r="F2595" s="66"/>
      <c r="G2595" s="3" t="s">
        <v>5</v>
      </c>
      <c r="H2595" s="10" t="s">
        <v>417</v>
      </c>
      <c r="I2595" s="27" t="e">
        <f>I2589/N528*1000</f>
        <v>#DIV/0!</v>
      </c>
    </row>
    <row r="2596" spans="1:9" ht="20.100000000000001" customHeight="1" x14ac:dyDescent="0.25">
      <c r="A2596" s="172"/>
      <c r="B2596" s="169"/>
      <c r="C2596" s="175"/>
      <c r="D2596" s="59" t="s">
        <v>129</v>
      </c>
      <c r="E2596" s="11"/>
      <c r="F2596" s="60"/>
      <c r="G2596" s="104" t="s">
        <v>127</v>
      </c>
      <c r="H2596" s="104" t="s">
        <v>416</v>
      </c>
      <c r="I2596" s="9">
        <f>I2589-I2597-I2598</f>
        <v>336</v>
      </c>
    </row>
    <row r="2597" spans="1:9" ht="20.100000000000001" customHeight="1" x14ac:dyDescent="0.25">
      <c r="A2597" s="172"/>
      <c r="B2597" s="169"/>
      <c r="C2597" s="175"/>
      <c r="D2597" s="59" t="s">
        <v>206</v>
      </c>
      <c r="E2597" s="11"/>
      <c r="F2597" s="60"/>
      <c r="G2597" s="104" t="s">
        <v>127</v>
      </c>
      <c r="H2597" s="104" t="s">
        <v>416</v>
      </c>
      <c r="I2597" s="9">
        <v>25</v>
      </c>
    </row>
    <row r="2598" spans="1:9" ht="20.100000000000001" customHeight="1" x14ac:dyDescent="0.25">
      <c r="A2598" s="172"/>
      <c r="B2598" s="169"/>
      <c r="C2598" s="176"/>
      <c r="D2598" s="59" t="s">
        <v>219</v>
      </c>
      <c r="E2598" s="11"/>
      <c r="F2598" s="63"/>
      <c r="G2598" s="104" t="s">
        <v>127</v>
      </c>
      <c r="H2598" s="104" t="s">
        <v>416</v>
      </c>
      <c r="I2598" s="9">
        <v>17</v>
      </c>
    </row>
    <row r="2599" spans="1:9" ht="20.100000000000001" customHeight="1" x14ac:dyDescent="0.25">
      <c r="A2599" s="172"/>
      <c r="B2599" s="169"/>
      <c r="C2599" s="156" t="s">
        <v>130</v>
      </c>
      <c r="D2599" s="184" t="s">
        <v>7</v>
      </c>
      <c r="E2599" s="189"/>
      <c r="F2599" s="190"/>
      <c r="G2599" s="104" t="s">
        <v>127</v>
      </c>
      <c r="H2599" s="104" t="s">
        <v>416</v>
      </c>
      <c r="I2599" s="5">
        <v>123</v>
      </c>
    </row>
    <row r="2600" spans="1:9" ht="20.100000000000001" customHeight="1" x14ac:dyDescent="0.25">
      <c r="A2600" s="172"/>
      <c r="B2600" s="169"/>
      <c r="C2600" s="158"/>
      <c r="D2600" s="12"/>
      <c r="E2600" s="196" t="s">
        <v>207</v>
      </c>
      <c r="F2600" s="197"/>
      <c r="G2600" s="286" t="s">
        <v>6</v>
      </c>
      <c r="H2600" s="286" t="s">
        <v>417</v>
      </c>
      <c r="I2600" s="292">
        <f>(I2606+I2607)/I2599*100</f>
        <v>23.577235772357724</v>
      </c>
    </row>
    <row r="2601" spans="1:9" ht="20.100000000000001" customHeight="1" x14ac:dyDescent="0.25">
      <c r="A2601" s="172"/>
      <c r="B2601" s="169"/>
      <c r="C2601" s="158"/>
      <c r="D2601" s="12"/>
      <c r="E2601" s="198"/>
      <c r="F2601" s="199"/>
      <c r="G2601" s="297"/>
      <c r="H2601" s="297"/>
      <c r="I2601" s="298"/>
    </row>
    <row r="2602" spans="1:9" ht="20.100000000000001" customHeight="1" x14ac:dyDescent="0.25">
      <c r="A2602" s="172"/>
      <c r="B2602" s="169"/>
      <c r="C2602" s="158"/>
      <c r="D2602" s="12"/>
      <c r="E2602" s="196" t="s">
        <v>131</v>
      </c>
      <c r="F2602" s="197"/>
      <c r="G2602" s="286" t="s">
        <v>6</v>
      </c>
      <c r="H2602" s="286" t="s">
        <v>417</v>
      </c>
      <c r="I2602" s="292">
        <f>I2600/2</f>
        <v>11.788617886178862</v>
      </c>
    </row>
    <row r="2603" spans="1:9" ht="20.100000000000001" customHeight="1" x14ac:dyDescent="0.25">
      <c r="A2603" s="172"/>
      <c r="B2603" s="169"/>
      <c r="C2603" s="158"/>
      <c r="D2603" s="68"/>
      <c r="E2603" s="198"/>
      <c r="F2603" s="199"/>
      <c r="G2603" s="297"/>
      <c r="H2603" s="297"/>
      <c r="I2603" s="298"/>
    </row>
    <row r="2604" spans="1:9" ht="20.100000000000001" customHeight="1" x14ac:dyDescent="0.25">
      <c r="A2604" s="172"/>
      <c r="B2604" s="169"/>
      <c r="C2604" s="158"/>
      <c r="D2604" s="13"/>
      <c r="E2604" s="65" t="s">
        <v>220</v>
      </c>
      <c r="F2604" s="66"/>
      <c r="G2604" s="3" t="s">
        <v>5</v>
      </c>
      <c r="H2604" s="10" t="s">
        <v>417</v>
      </c>
      <c r="I2604" s="27" t="e">
        <f>I2599/N528*1000</f>
        <v>#DIV/0!</v>
      </c>
    </row>
    <row r="2605" spans="1:9" ht="20.100000000000001" customHeight="1" x14ac:dyDescent="0.25">
      <c r="A2605" s="172"/>
      <c r="B2605" s="169"/>
      <c r="C2605" s="158"/>
      <c r="D2605" s="59" t="s">
        <v>129</v>
      </c>
      <c r="E2605" s="11"/>
      <c r="F2605" s="60"/>
      <c r="G2605" s="104" t="s">
        <v>127</v>
      </c>
      <c r="H2605" s="104" t="s">
        <v>416</v>
      </c>
      <c r="I2605" s="9">
        <f>I2599-I2606-I2607</f>
        <v>94</v>
      </c>
    </row>
    <row r="2606" spans="1:9" ht="20.100000000000001" customHeight="1" x14ac:dyDescent="0.25">
      <c r="A2606" s="172"/>
      <c r="B2606" s="169"/>
      <c r="C2606" s="158"/>
      <c r="D2606" s="59" t="s">
        <v>206</v>
      </c>
      <c r="E2606" s="11"/>
      <c r="F2606" s="60"/>
      <c r="G2606" s="104" t="s">
        <v>127</v>
      </c>
      <c r="H2606" s="104" t="s">
        <v>416</v>
      </c>
      <c r="I2606" s="9">
        <v>13</v>
      </c>
    </row>
    <row r="2607" spans="1:9" ht="20.100000000000001" customHeight="1" x14ac:dyDescent="0.25">
      <c r="A2607" s="172"/>
      <c r="B2607" s="169"/>
      <c r="C2607" s="157"/>
      <c r="D2607" s="59" t="s">
        <v>219</v>
      </c>
      <c r="E2607" s="11"/>
      <c r="F2607" s="63"/>
      <c r="G2607" s="104" t="s">
        <v>127</v>
      </c>
      <c r="H2607" s="104" t="s">
        <v>416</v>
      </c>
      <c r="I2607" s="5">
        <v>16</v>
      </c>
    </row>
    <row r="2608" spans="1:9" ht="20.100000000000001" customHeight="1" x14ac:dyDescent="0.25">
      <c r="A2608" s="172"/>
      <c r="B2608" s="169"/>
      <c r="C2608" s="184" t="s">
        <v>133</v>
      </c>
      <c r="D2608" s="185"/>
      <c r="E2608" s="201" t="s">
        <v>134</v>
      </c>
      <c r="F2608" s="202"/>
      <c r="G2608" s="3" t="s">
        <v>5</v>
      </c>
      <c r="H2608" s="10" t="s">
        <v>417</v>
      </c>
      <c r="I2608" s="25" t="e">
        <f>I2599/Q528*1000</f>
        <v>#DIV/0!</v>
      </c>
    </row>
    <row r="2609" spans="1:9" ht="20.100000000000001" customHeight="1" x14ac:dyDescent="0.25">
      <c r="A2609" s="172"/>
      <c r="B2609" s="169"/>
      <c r="C2609" s="186"/>
      <c r="D2609" s="187"/>
      <c r="E2609" s="201" t="s">
        <v>25</v>
      </c>
      <c r="F2609" s="202"/>
      <c r="G2609" s="3" t="s">
        <v>5</v>
      </c>
      <c r="H2609" s="10" t="s">
        <v>417</v>
      </c>
      <c r="I2609" s="25" t="e">
        <f>I2599/R528*1000</f>
        <v>#DIV/0!</v>
      </c>
    </row>
    <row r="2610" spans="1:9" ht="20.100000000000001" customHeight="1" x14ac:dyDescent="0.25">
      <c r="A2610" s="172"/>
      <c r="B2610" s="169"/>
      <c r="C2610" s="174" t="s">
        <v>135</v>
      </c>
      <c r="D2610" s="188" t="s">
        <v>7</v>
      </c>
      <c r="E2610" s="189"/>
      <c r="F2610" s="190"/>
      <c r="G2610" s="104" t="s">
        <v>49</v>
      </c>
      <c r="H2610" s="104" t="s">
        <v>415</v>
      </c>
      <c r="I2610" s="5">
        <v>28664</v>
      </c>
    </row>
    <row r="2611" spans="1:9" ht="20.100000000000001" customHeight="1" x14ac:dyDescent="0.25">
      <c r="A2611" s="172"/>
      <c r="B2611" s="169"/>
      <c r="C2611" s="175"/>
      <c r="D2611" s="188" t="s">
        <v>134</v>
      </c>
      <c r="E2611" s="189"/>
      <c r="F2611" s="190"/>
      <c r="G2611" s="104" t="s">
        <v>49</v>
      </c>
      <c r="H2611" s="104" t="s">
        <v>415</v>
      </c>
      <c r="I2611" s="5">
        <v>15734</v>
      </c>
    </row>
    <row r="2612" spans="1:9" ht="20.100000000000001" customHeight="1" x14ac:dyDescent="0.25">
      <c r="A2612" s="172"/>
      <c r="B2612" s="169"/>
      <c r="C2612" s="176"/>
      <c r="D2612" s="188" t="s">
        <v>25</v>
      </c>
      <c r="E2612" s="189"/>
      <c r="F2612" s="190"/>
      <c r="G2612" s="104" t="s">
        <v>49</v>
      </c>
      <c r="H2612" s="104" t="s">
        <v>415</v>
      </c>
      <c r="I2612" s="5">
        <v>12930</v>
      </c>
    </row>
    <row r="2613" spans="1:9" ht="20.100000000000001" customHeight="1" x14ac:dyDescent="0.25">
      <c r="A2613" s="172"/>
      <c r="B2613" s="169"/>
      <c r="C2613" s="174" t="s">
        <v>136</v>
      </c>
      <c r="D2613" s="188" t="s">
        <v>7</v>
      </c>
      <c r="E2613" s="189"/>
      <c r="F2613" s="190"/>
      <c r="G2613" s="104" t="s">
        <v>49</v>
      </c>
      <c r="H2613" s="104" t="s">
        <v>415</v>
      </c>
      <c r="I2613" s="5">
        <v>29855</v>
      </c>
    </row>
    <row r="2614" spans="1:9" ht="20.100000000000001" customHeight="1" x14ac:dyDescent="0.25">
      <c r="A2614" s="172"/>
      <c r="B2614" s="169"/>
      <c r="C2614" s="175"/>
      <c r="D2614" s="188" t="s">
        <v>134</v>
      </c>
      <c r="E2614" s="189"/>
      <c r="F2614" s="190"/>
      <c r="G2614" s="104" t="s">
        <v>49</v>
      </c>
      <c r="H2614" s="104" t="s">
        <v>415</v>
      </c>
      <c r="I2614" s="5">
        <v>15226</v>
      </c>
    </row>
    <row r="2615" spans="1:9" ht="20.100000000000001" customHeight="1" x14ac:dyDescent="0.25">
      <c r="A2615" s="172"/>
      <c r="B2615" s="169"/>
      <c r="C2615" s="176"/>
      <c r="D2615" s="188" t="s">
        <v>25</v>
      </c>
      <c r="E2615" s="189"/>
      <c r="F2615" s="190"/>
      <c r="G2615" s="104" t="s">
        <v>49</v>
      </c>
      <c r="H2615" s="104" t="s">
        <v>415</v>
      </c>
      <c r="I2615" s="5">
        <v>14629</v>
      </c>
    </row>
    <row r="2616" spans="1:9" ht="20.100000000000001" customHeight="1" x14ac:dyDescent="0.25">
      <c r="A2616" s="172"/>
      <c r="B2616" s="169"/>
      <c r="C2616" s="174" t="s">
        <v>124</v>
      </c>
      <c r="D2616" s="188" t="s">
        <v>7</v>
      </c>
      <c r="E2616" s="189"/>
      <c r="F2616" s="190"/>
      <c r="G2616" s="104" t="s">
        <v>49</v>
      </c>
      <c r="H2616" s="104" t="s">
        <v>415</v>
      </c>
      <c r="I2616" s="5">
        <v>3468</v>
      </c>
    </row>
    <row r="2617" spans="1:9" ht="20.100000000000001" customHeight="1" x14ac:dyDescent="0.25">
      <c r="A2617" s="172"/>
      <c r="B2617" s="169"/>
      <c r="C2617" s="175"/>
      <c r="D2617" s="188" t="s">
        <v>134</v>
      </c>
      <c r="E2617" s="189"/>
      <c r="F2617" s="190"/>
      <c r="G2617" s="104" t="s">
        <v>49</v>
      </c>
      <c r="H2617" s="104" t="s">
        <v>415</v>
      </c>
      <c r="I2617" s="5">
        <v>1788</v>
      </c>
    </row>
    <row r="2618" spans="1:9" ht="20.100000000000001" customHeight="1" x14ac:dyDescent="0.25">
      <c r="A2618" s="172"/>
      <c r="B2618" s="169"/>
      <c r="C2618" s="176"/>
      <c r="D2618" s="188" t="s">
        <v>25</v>
      </c>
      <c r="E2618" s="189"/>
      <c r="F2618" s="190"/>
      <c r="G2618" s="104" t="s">
        <v>49</v>
      </c>
      <c r="H2618" s="104" t="s">
        <v>415</v>
      </c>
      <c r="I2618" s="5">
        <v>1680</v>
      </c>
    </row>
    <row r="2619" spans="1:9" ht="20.100000000000001" customHeight="1" x14ac:dyDescent="0.25">
      <c r="A2619" s="172"/>
      <c r="B2619" s="169"/>
      <c r="C2619" s="174" t="s">
        <v>125</v>
      </c>
      <c r="D2619" s="188" t="s">
        <v>7</v>
      </c>
      <c r="E2619" s="191"/>
      <c r="F2619" s="192"/>
      <c r="G2619" s="104" t="s">
        <v>49</v>
      </c>
      <c r="H2619" s="104" t="s">
        <v>415</v>
      </c>
      <c r="I2619" s="5">
        <v>3509</v>
      </c>
    </row>
    <row r="2620" spans="1:9" ht="20.100000000000001" customHeight="1" x14ac:dyDescent="0.25">
      <c r="A2620" s="172"/>
      <c r="B2620" s="169"/>
      <c r="C2620" s="175"/>
      <c r="D2620" s="188" t="s">
        <v>134</v>
      </c>
      <c r="E2620" s="191"/>
      <c r="F2620" s="192"/>
      <c r="G2620" s="104" t="s">
        <v>49</v>
      </c>
      <c r="H2620" s="104" t="s">
        <v>415</v>
      </c>
      <c r="I2620" s="5">
        <v>704</v>
      </c>
    </row>
    <row r="2621" spans="1:9" ht="20.100000000000001" customHeight="1" x14ac:dyDescent="0.25">
      <c r="A2621" s="172"/>
      <c r="B2621" s="170"/>
      <c r="C2621" s="176"/>
      <c r="D2621" s="188" t="s">
        <v>25</v>
      </c>
      <c r="E2621" s="191"/>
      <c r="F2621" s="192"/>
      <c r="G2621" s="104" t="s">
        <v>49</v>
      </c>
      <c r="H2621" s="104" t="s">
        <v>415</v>
      </c>
      <c r="I2621" s="5">
        <v>2805</v>
      </c>
    </row>
    <row r="2622" spans="1:9" ht="20.100000000000001" customHeight="1" x14ac:dyDescent="0.25">
      <c r="A2622" s="172"/>
      <c r="B2622" s="168" t="s">
        <v>83</v>
      </c>
      <c r="C2622" s="174" t="s">
        <v>126</v>
      </c>
      <c r="D2622" s="184" t="s">
        <v>7</v>
      </c>
      <c r="E2622" s="195"/>
      <c r="F2622" s="171"/>
      <c r="G2622" s="104" t="s">
        <v>127</v>
      </c>
      <c r="H2622" s="104" t="s">
        <v>416</v>
      </c>
      <c r="I2622" s="5">
        <v>727</v>
      </c>
    </row>
    <row r="2623" spans="1:9" ht="20.100000000000001" customHeight="1" x14ac:dyDescent="0.25">
      <c r="A2623" s="172"/>
      <c r="B2623" s="169"/>
      <c r="C2623" s="175"/>
      <c r="D2623" s="12"/>
      <c r="E2623" s="196" t="s">
        <v>137</v>
      </c>
      <c r="F2623" s="197"/>
      <c r="G2623" s="286" t="s">
        <v>6</v>
      </c>
      <c r="H2623" s="286" t="s">
        <v>417</v>
      </c>
      <c r="I2623" s="292">
        <f>(I2629+I2630)/I2622*100</f>
        <v>13.342503438789546</v>
      </c>
    </row>
    <row r="2624" spans="1:9" ht="20.100000000000001" customHeight="1" x14ac:dyDescent="0.25">
      <c r="A2624" s="172"/>
      <c r="B2624" s="169"/>
      <c r="C2624" s="175"/>
      <c r="D2624" s="12"/>
      <c r="E2624" s="198"/>
      <c r="F2624" s="199"/>
      <c r="G2624" s="287"/>
      <c r="H2624" s="287"/>
      <c r="I2624" s="293"/>
    </row>
    <row r="2625" spans="1:9" ht="20.100000000000001" customHeight="1" x14ac:dyDescent="0.25">
      <c r="A2625" s="172"/>
      <c r="B2625" s="169"/>
      <c r="C2625" s="175"/>
      <c r="D2625" s="12"/>
      <c r="E2625" s="196" t="s">
        <v>128</v>
      </c>
      <c r="F2625" s="197"/>
      <c r="G2625" s="286" t="s">
        <v>6</v>
      </c>
      <c r="H2625" s="286" t="s">
        <v>417</v>
      </c>
      <c r="I2625" s="292">
        <f>I2623/2</f>
        <v>6.6712517193947729</v>
      </c>
    </row>
    <row r="2626" spans="1:9" ht="20.100000000000001" customHeight="1" x14ac:dyDescent="0.25">
      <c r="A2626" s="172"/>
      <c r="B2626" s="169"/>
      <c r="C2626" s="175"/>
      <c r="D2626" s="12"/>
      <c r="E2626" s="198"/>
      <c r="F2626" s="199"/>
      <c r="G2626" s="287"/>
      <c r="H2626" s="287"/>
      <c r="I2626" s="293"/>
    </row>
    <row r="2627" spans="1:9" ht="20.100000000000001" customHeight="1" x14ac:dyDescent="0.25">
      <c r="A2627" s="173"/>
      <c r="B2627" s="169"/>
      <c r="C2627" s="175"/>
      <c r="D2627" s="13"/>
      <c r="E2627" s="65" t="s">
        <v>218</v>
      </c>
      <c r="F2627" s="66"/>
      <c r="G2627" s="3" t="s">
        <v>5</v>
      </c>
      <c r="H2627" s="10" t="s">
        <v>417</v>
      </c>
      <c r="I2627" s="27" t="e">
        <f>I2622/N529*1000</f>
        <v>#DIV/0!</v>
      </c>
    </row>
    <row r="2628" spans="1:9" ht="20.100000000000001" customHeight="1" x14ac:dyDescent="0.25">
      <c r="A2628" s="171" t="s">
        <v>123</v>
      </c>
      <c r="B2628" s="169"/>
      <c r="C2628" s="175"/>
      <c r="D2628" s="59" t="s">
        <v>129</v>
      </c>
      <c r="E2628" s="11"/>
      <c r="F2628" s="60"/>
      <c r="G2628" s="104" t="s">
        <v>127</v>
      </c>
      <c r="H2628" s="104" t="s">
        <v>416</v>
      </c>
      <c r="I2628" s="9">
        <f>I2622-I2629-I2630</f>
        <v>630</v>
      </c>
    </row>
    <row r="2629" spans="1:9" ht="20.100000000000001" customHeight="1" x14ac:dyDescent="0.25">
      <c r="A2629" s="172"/>
      <c r="B2629" s="169"/>
      <c r="C2629" s="175"/>
      <c r="D2629" s="59" t="s">
        <v>206</v>
      </c>
      <c r="E2629" s="11"/>
      <c r="F2629" s="60"/>
      <c r="G2629" s="104" t="s">
        <v>127</v>
      </c>
      <c r="H2629" s="104" t="s">
        <v>416</v>
      </c>
      <c r="I2629" s="9">
        <v>39</v>
      </c>
    </row>
    <row r="2630" spans="1:9" ht="20.100000000000001" customHeight="1" x14ac:dyDescent="0.25">
      <c r="A2630" s="172"/>
      <c r="B2630" s="169"/>
      <c r="C2630" s="176"/>
      <c r="D2630" s="59" t="s">
        <v>219</v>
      </c>
      <c r="E2630" s="11"/>
      <c r="F2630" s="63"/>
      <c r="G2630" s="104" t="s">
        <v>127</v>
      </c>
      <c r="H2630" s="104" t="s">
        <v>416</v>
      </c>
      <c r="I2630" s="9">
        <v>58</v>
      </c>
    </row>
    <row r="2631" spans="1:9" ht="20.100000000000001" customHeight="1" x14ac:dyDescent="0.25">
      <c r="A2631" s="172"/>
      <c r="B2631" s="169"/>
      <c r="C2631" s="156" t="s">
        <v>130</v>
      </c>
      <c r="D2631" s="184" t="s">
        <v>7</v>
      </c>
      <c r="E2631" s="195"/>
      <c r="F2631" s="171"/>
      <c r="G2631" s="104" t="s">
        <v>127</v>
      </c>
      <c r="H2631" s="104" t="s">
        <v>416</v>
      </c>
      <c r="I2631" s="5">
        <v>264</v>
      </c>
    </row>
    <row r="2632" spans="1:9" ht="20.100000000000001" customHeight="1" x14ac:dyDescent="0.25">
      <c r="A2632" s="172"/>
      <c r="B2632" s="169"/>
      <c r="C2632" s="158"/>
      <c r="D2632" s="12"/>
      <c r="E2632" s="196" t="s">
        <v>207</v>
      </c>
      <c r="F2632" s="197"/>
      <c r="G2632" s="286" t="s">
        <v>6</v>
      </c>
      <c r="H2632" s="286" t="s">
        <v>417</v>
      </c>
      <c r="I2632" s="292">
        <f>(I2638+I2639)/I2631*100</f>
        <v>13.636363636363635</v>
      </c>
    </row>
    <row r="2633" spans="1:9" ht="20.100000000000001" customHeight="1" x14ac:dyDescent="0.25">
      <c r="A2633" s="172"/>
      <c r="B2633" s="169"/>
      <c r="C2633" s="158"/>
      <c r="D2633" s="12"/>
      <c r="E2633" s="198"/>
      <c r="F2633" s="199"/>
      <c r="G2633" s="287"/>
      <c r="H2633" s="287"/>
      <c r="I2633" s="293"/>
    </row>
    <row r="2634" spans="1:9" ht="20.100000000000001" customHeight="1" x14ac:dyDescent="0.25">
      <c r="A2634" s="172"/>
      <c r="B2634" s="169"/>
      <c r="C2634" s="158"/>
      <c r="D2634" s="12"/>
      <c r="E2634" s="196" t="s">
        <v>131</v>
      </c>
      <c r="F2634" s="197"/>
      <c r="G2634" s="286" t="s">
        <v>6</v>
      </c>
      <c r="H2634" s="286" t="s">
        <v>417</v>
      </c>
      <c r="I2634" s="292">
        <f>I2632/2</f>
        <v>6.8181818181818175</v>
      </c>
    </row>
    <row r="2635" spans="1:9" ht="20.100000000000001" customHeight="1" x14ac:dyDescent="0.25">
      <c r="A2635" s="172"/>
      <c r="B2635" s="169"/>
      <c r="C2635" s="158"/>
      <c r="D2635" s="12"/>
      <c r="E2635" s="198"/>
      <c r="F2635" s="199"/>
      <c r="G2635" s="287"/>
      <c r="H2635" s="287"/>
      <c r="I2635" s="293"/>
    </row>
    <row r="2636" spans="1:9" ht="20.100000000000001" customHeight="1" x14ac:dyDescent="0.25">
      <c r="A2636" s="172"/>
      <c r="B2636" s="169"/>
      <c r="C2636" s="158"/>
      <c r="D2636" s="13"/>
      <c r="E2636" s="65" t="s">
        <v>220</v>
      </c>
      <c r="F2636" s="66"/>
      <c r="G2636" s="3" t="s">
        <v>5</v>
      </c>
      <c r="H2636" s="10" t="s">
        <v>417</v>
      </c>
      <c r="I2636" s="27" t="e">
        <f>I2631/N529*1000</f>
        <v>#DIV/0!</v>
      </c>
    </row>
    <row r="2637" spans="1:9" ht="20.100000000000001" customHeight="1" x14ac:dyDescent="0.25">
      <c r="A2637" s="172"/>
      <c r="B2637" s="169"/>
      <c r="C2637" s="158"/>
      <c r="D2637" s="59" t="s">
        <v>129</v>
      </c>
      <c r="E2637" s="11"/>
      <c r="F2637" s="60"/>
      <c r="G2637" s="104" t="s">
        <v>127</v>
      </c>
      <c r="H2637" s="104" t="s">
        <v>416</v>
      </c>
      <c r="I2637" s="9">
        <f>I2631-I2638-I2639</f>
        <v>228</v>
      </c>
    </row>
    <row r="2638" spans="1:9" ht="20.100000000000001" customHeight="1" x14ac:dyDescent="0.25">
      <c r="A2638" s="172"/>
      <c r="B2638" s="169"/>
      <c r="C2638" s="158"/>
      <c r="D2638" s="59" t="s">
        <v>206</v>
      </c>
      <c r="E2638" s="11"/>
      <c r="F2638" s="60"/>
      <c r="G2638" s="104" t="s">
        <v>127</v>
      </c>
      <c r="H2638" s="104" t="s">
        <v>416</v>
      </c>
      <c r="I2638" s="9">
        <v>18</v>
      </c>
    </row>
    <row r="2639" spans="1:9" ht="20.100000000000001" customHeight="1" x14ac:dyDescent="0.25">
      <c r="A2639" s="172"/>
      <c r="B2639" s="169"/>
      <c r="C2639" s="157"/>
      <c r="D2639" s="59" t="s">
        <v>219</v>
      </c>
      <c r="E2639" s="11"/>
      <c r="F2639" s="63"/>
      <c r="G2639" s="104" t="s">
        <v>127</v>
      </c>
      <c r="H2639" s="104" t="s">
        <v>416</v>
      </c>
      <c r="I2639" s="5">
        <v>18</v>
      </c>
    </row>
    <row r="2640" spans="1:9" ht="20.100000000000001" customHeight="1" x14ac:dyDescent="0.25">
      <c r="A2640" s="172"/>
      <c r="B2640" s="169"/>
      <c r="C2640" s="184" t="s">
        <v>133</v>
      </c>
      <c r="D2640" s="185"/>
      <c r="E2640" s="201" t="s">
        <v>134</v>
      </c>
      <c r="F2640" s="202"/>
      <c r="G2640" s="3" t="s">
        <v>5</v>
      </c>
      <c r="H2640" s="10" t="s">
        <v>417</v>
      </c>
      <c r="I2640" s="25" t="e">
        <f>I2631/Q529*1000</f>
        <v>#DIV/0!</v>
      </c>
    </row>
    <row r="2641" spans="1:9" ht="20.100000000000001" customHeight="1" x14ac:dyDescent="0.25">
      <c r="A2641" s="172"/>
      <c r="B2641" s="169"/>
      <c r="C2641" s="186"/>
      <c r="D2641" s="187"/>
      <c r="E2641" s="201" t="s">
        <v>25</v>
      </c>
      <c r="F2641" s="202"/>
      <c r="G2641" s="3" t="s">
        <v>5</v>
      </c>
      <c r="H2641" s="10" t="s">
        <v>417</v>
      </c>
      <c r="I2641" s="25" t="e">
        <f>I2631/R529*1000</f>
        <v>#DIV/0!</v>
      </c>
    </row>
    <row r="2642" spans="1:9" ht="20.100000000000001" customHeight="1" x14ac:dyDescent="0.25">
      <c r="A2642" s="172"/>
      <c r="B2642" s="169"/>
      <c r="C2642" s="174" t="s">
        <v>135</v>
      </c>
      <c r="D2642" s="188" t="s">
        <v>7</v>
      </c>
      <c r="E2642" s="189"/>
      <c r="F2642" s="190"/>
      <c r="G2642" s="104" t="s">
        <v>49</v>
      </c>
      <c r="H2642" s="104" t="s">
        <v>415</v>
      </c>
      <c r="I2642" s="5">
        <v>48313</v>
      </c>
    </row>
    <row r="2643" spans="1:9" ht="20.100000000000001" customHeight="1" x14ac:dyDescent="0.25">
      <c r="A2643" s="172"/>
      <c r="B2643" s="169"/>
      <c r="C2643" s="175"/>
      <c r="D2643" s="188" t="s">
        <v>134</v>
      </c>
      <c r="E2643" s="189"/>
      <c r="F2643" s="190"/>
      <c r="G2643" s="104" t="s">
        <v>49</v>
      </c>
      <c r="H2643" s="104" t="s">
        <v>415</v>
      </c>
      <c r="I2643" s="5">
        <v>25988</v>
      </c>
    </row>
    <row r="2644" spans="1:9" ht="20.100000000000001" customHeight="1" x14ac:dyDescent="0.25">
      <c r="A2644" s="172"/>
      <c r="B2644" s="169"/>
      <c r="C2644" s="176"/>
      <c r="D2644" s="188" t="s">
        <v>25</v>
      </c>
      <c r="E2644" s="189"/>
      <c r="F2644" s="190"/>
      <c r="G2644" s="104" t="s">
        <v>49</v>
      </c>
      <c r="H2644" s="104" t="s">
        <v>415</v>
      </c>
      <c r="I2644" s="5">
        <v>22325</v>
      </c>
    </row>
    <row r="2645" spans="1:9" ht="20.100000000000001" customHeight="1" x14ac:dyDescent="0.25">
      <c r="A2645" s="172"/>
      <c r="B2645" s="169"/>
      <c r="C2645" s="174" t="s">
        <v>136</v>
      </c>
      <c r="D2645" s="188" t="s">
        <v>7</v>
      </c>
      <c r="E2645" s="189"/>
      <c r="F2645" s="190"/>
      <c r="G2645" s="104" t="s">
        <v>49</v>
      </c>
      <c r="H2645" s="104" t="s">
        <v>415</v>
      </c>
      <c r="I2645" s="5">
        <v>46792</v>
      </c>
    </row>
    <row r="2646" spans="1:9" ht="20.100000000000001" customHeight="1" x14ac:dyDescent="0.25">
      <c r="A2646" s="172"/>
      <c r="B2646" s="169"/>
      <c r="C2646" s="175"/>
      <c r="D2646" s="188" t="s">
        <v>134</v>
      </c>
      <c r="E2646" s="189"/>
      <c r="F2646" s="190"/>
      <c r="G2646" s="104" t="s">
        <v>49</v>
      </c>
      <c r="H2646" s="104" t="s">
        <v>415</v>
      </c>
      <c r="I2646" s="5">
        <v>23107</v>
      </c>
    </row>
    <row r="2647" spans="1:9" ht="20.100000000000001" customHeight="1" x14ac:dyDescent="0.25">
      <c r="A2647" s="172"/>
      <c r="B2647" s="169"/>
      <c r="C2647" s="176"/>
      <c r="D2647" s="188" t="s">
        <v>25</v>
      </c>
      <c r="E2647" s="189"/>
      <c r="F2647" s="190"/>
      <c r="G2647" s="104" t="s">
        <v>49</v>
      </c>
      <c r="H2647" s="104" t="s">
        <v>415</v>
      </c>
      <c r="I2647" s="5">
        <v>23685</v>
      </c>
    </row>
    <row r="2648" spans="1:9" ht="20.100000000000001" customHeight="1" x14ac:dyDescent="0.25">
      <c r="A2648" s="172"/>
      <c r="B2648" s="169"/>
      <c r="C2648" s="174" t="s">
        <v>124</v>
      </c>
      <c r="D2648" s="188" t="s">
        <v>7</v>
      </c>
      <c r="E2648" s="189"/>
      <c r="F2648" s="190"/>
      <c r="G2648" s="104" t="s">
        <v>49</v>
      </c>
      <c r="H2648" s="104" t="s">
        <v>415</v>
      </c>
      <c r="I2648" s="5">
        <v>7530</v>
      </c>
    </row>
    <row r="2649" spans="1:9" ht="20.100000000000001" customHeight="1" x14ac:dyDescent="0.25">
      <c r="A2649" s="172"/>
      <c r="B2649" s="169"/>
      <c r="C2649" s="175"/>
      <c r="D2649" s="188" t="s">
        <v>134</v>
      </c>
      <c r="E2649" s="189"/>
      <c r="F2649" s="190"/>
      <c r="G2649" s="104" t="s">
        <v>49</v>
      </c>
      <c r="H2649" s="104" t="s">
        <v>415</v>
      </c>
      <c r="I2649" s="5">
        <v>3230</v>
      </c>
    </row>
    <row r="2650" spans="1:9" ht="20.100000000000001" customHeight="1" x14ac:dyDescent="0.25">
      <c r="A2650" s="172"/>
      <c r="B2650" s="169"/>
      <c r="C2650" s="176"/>
      <c r="D2650" s="188" t="s">
        <v>25</v>
      </c>
      <c r="E2650" s="189"/>
      <c r="F2650" s="190"/>
      <c r="G2650" s="104" t="s">
        <v>49</v>
      </c>
      <c r="H2650" s="104" t="s">
        <v>415</v>
      </c>
      <c r="I2650" s="5">
        <v>4300</v>
      </c>
    </row>
    <row r="2651" spans="1:9" ht="20.100000000000001" customHeight="1" x14ac:dyDescent="0.25">
      <c r="A2651" s="172"/>
      <c r="B2651" s="169"/>
      <c r="C2651" s="174" t="s">
        <v>125</v>
      </c>
      <c r="D2651" s="188" t="s">
        <v>7</v>
      </c>
      <c r="E2651" s="191"/>
      <c r="F2651" s="192"/>
      <c r="G2651" s="104" t="s">
        <v>49</v>
      </c>
      <c r="H2651" s="104" t="s">
        <v>415</v>
      </c>
      <c r="I2651" s="5">
        <v>4895</v>
      </c>
    </row>
    <row r="2652" spans="1:9" ht="20.100000000000001" customHeight="1" x14ac:dyDescent="0.25">
      <c r="A2652" s="172"/>
      <c r="B2652" s="169"/>
      <c r="C2652" s="175"/>
      <c r="D2652" s="188" t="s">
        <v>134</v>
      </c>
      <c r="E2652" s="191"/>
      <c r="F2652" s="192"/>
      <c r="G2652" s="104" t="s">
        <v>49</v>
      </c>
      <c r="H2652" s="104" t="s">
        <v>415</v>
      </c>
      <c r="I2652" s="5">
        <v>852</v>
      </c>
    </row>
    <row r="2653" spans="1:9" ht="20.100000000000001" customHeight="1" x14ac:dyDescent="0.25">
      <c r="A2653" s="172"/>
      <c r="B2653" s="170"/>
      <c r="C2653" s="176"/>
      <c r="D2653" s="188" t="s">
        <v>25</v>
      </c>
      <c r="E2653" s="191"/>
      <c r="F2653" s="192"/>
      <c r="G2653" s="104" t="s">
        <v>49</v>
      </c>
      <c r="H2653" s="104" t="s">
        <v>415</v>
      </c>
      <c r="I2653" s="5">
        <v>4043</v>
      </c>
    </row>
    <row r="2654" spans="1:9" ht="20.100000000000001" customHeight="1" x14ac:dyDescent="0.25">
      <c r="A2654" s="172"/>
      <c r="B2654" s="168" t="s">
        <v>138</v>
      </c>
      <c r="C2654" s="174" t="s">
        <v>126</v>
      </c>
      <c r="D2654" s="184" t="s">
        <v>7</v>
      </c>
      <c r="E2654" s="195"/>
      <c r="F2654" s="171"/>
      <c r="G2654" s="104" t="s">
        <v>127</v>
      </c>
      <c r="H2654" s="104" t="s">
        <v>416</v>
      </c>
      <c r="I2654" s="5">
        <v>627</v>
      </c>
    </row>
    <row r="2655" spans="1:9" ht="20.100000000000001" customHeight="1" x14ac:dyDescent="0.25">
      <c r="A2655" s="172"/>
      <c r="B2655" s="169"/>
      <c r="C2655" s="175"/>
      <c r="D2655" s="12"/>
      <c r="E2655" s="196" t="s">
        <v>137</v>
      </c>
      <c r="F2655" s="197"/>
      <c r="G2655" s="286" t="s">
        <v>6</v>
      </c>
      <c r="H2655" s="286" t="s">
        <v>417</v>
      </c>
      <c r="I2655" s="292">
        <f>(I2661+I2662)/I2654*100</f>
        <v>10.526315789473683</v>
      </c>
    </row>
    <row r="2656" spans="1:9" ht="20.100000000000001" customHeight="1" x14ac:dyDescent="0.25">
      <c r="A2656" s="172"/>
      <c r="B2656" s="169"/>
      <c r="C2656" s="175"/>
      <c r="D2656" s="12"/>
      <c r="E2656" s="198"/>
      <c r="F2656" s="199"/>
      <c r="G2656" s="287"/>
      <c r="H2656" s="287"/>
      <c r="I2656" s="293"/>
    </row>
    <row r="2657" spans="1:9" ht="20.100000000000001" customHeight="1" x14ac:dyDescent="0.25">
      <c r="A2657" s="172"/>
      <c r="B2657" s="169"/>
      <c r="C2657" s="175"/>
      <c r="D2657" s="12"/>
      <c r="E2657" s="196" t="s">
        <v>128</v>
      </c>
      <c r="F2657" s="197"/>
      <c r="G2657" s="286" t="s">
        <v>6</v>
      </c>
      <c r="H2657" s="286" t="s">
        <v>417</v>
      </c>
      <c r="I2657" s="292">
        <f>I2655/2</f>
        <v>5.2631578947368416</v>
      </c>
    </row>
    <row r="2658" spans="1:9" ht="20.100000000000001" customHeight="1" x14ac:dyDescent="0.25">
      <c r="A2658" s="172"/>
      <c r="B2658" s="169"/>
      <c r="C2658" s="175"/>
      <c r="D2658" s="12"/>
      <c r="E2658" s="198"/>
      <c r="F2658" s="199"/>
      <c r="G2658" s="287"/>
      <c r="H2658" s="287"/>
      <c r="I2658" s="293"/>
    </row>
    <row r="2659" spans="1:9" ht="20.100000000000001" customHeight="1" x14ac:dyDescent="0.25">
      <c r="A2659" s="172"/>
      <c r="B2659" s="169"/>
      <c r="C2659" s="175"/>
      <c r="D2659" s="13"/>
      <c r="E2659" s="65" t="s">
        <v>218</v>
      </c>
      <c r="F2659" s="66"/>
      <c r="G2659" s="3" t="s">
        <v>5</v>
      </c>
      <c r="H2659" s="10" t="s">
        <v>417</v>
      </c>
      <c r="I2659" s="27" t="e">
        <f>I2654/N530*1000</f>
        <v>#DIV/0!</v>
      </c>
    </row>
    <row r="2660" spans="1:9" ht="20.100000000000001" customHeight="1" x14ac:dyDescent="0.25">
      <c r="A2660" s="172"/>
      <c r="B2660" s="169"/>
      <c r="C2660" s="175"/>
      <c r="D2660" s="59" t="s">
        <v>129</v>
      </c>
      <c r="E2660" s="11"/>
      <c r="F2660" s="60"/>
      <c r="G2660" s="104" t="s">
        <v>127</v>
      </c>
      <c r="H2660" s="104" t="s">
        <v>416</v>
      </c>
      <c r="I2660" s="9">
        <f>I2654-I2661-I2662</f>
        <v>561</v>
      </c>
    </row>
    <row r="2661" spans="1:9" ht="20.100000000000001" customHeight="1" x14ac:dyDescent="0.25">
      <c r="A2661" s="172"/>
      <c r="B2661" s="169"/>
      <c r="C2661" s="175"/>
      <c r="D2661" s="59" t="s">
        <v>206</v>
      </c>
      <c r="E2661" s="11"/>
      <c r="F2661" s="60"/>
      <c r="G2661" s="104" t="s">
        <v>127</v>
      </c>
      <c r="H2661" s="104" t="s">
        <v>416</v>
      </c>
      <c r="I2661" s="9">
        <v>34</v>
      </c>
    </row>
    <row r="2662" spans="1:9" ht="20.100000000000001" customHeight="1" x14ac:dyDescent="0.25">
      <c r="A2662" s="173"/>
      <c r="B2662" s="169"/>
      <c r="C2662" s="176"/>
      <c r="D2662" s="59" t="s">
        <v>219</v>
      </c>
      <c r="E2662" s="11"/>
      <c r="F2662" s="63"/>
      <c r="G2662" s="104" t="s">
        <v>127</v>
      </c>
      <c r="H2662" s="104" t="s">
        <v>416</v>
      </c>
      <c r="I2662" s="9">
        <v>32</v>
      </c>
    </row>
    <row r="2663" spans="1:9" ht="20.100000000000001" customHeight="1" x14ac:dyDescent="0.25">
      <c r="A2663" s="171" t="s">
        <v>123</v>
      </c>
      <c r="B2663" s="169"/>
      <c r="C2663" s="156" t="s">
        <v>130</v>
      </c>
      <c r="D2663" s="184" t="s">
        <v>7</v>
      </c>
      <c r="E2663" s="195"/>
      <c r="F2663" s="171"/>
      <c r="G2663" s="104" t="s">
        <v>127</v>
      </c>
      <c r="H2663" s="104" t="s">
        <v>416</v>
      </c>
      <c r="I2663" s="5">
        <v>227</v>
      </c>
    </row>
    <row r="2664" spans="1:9" ht="20.100000000000001" customHeight="1" x14ac:dyDescent="0.25">
      <c r="A2664" s="172"/>
      <c r="B2664" s="169"/>
      <c r="C2664" s="183"/>
      <c r="D2664" s="12"/>
      <c r="E2664" s="196" t="s">
        <v>207</v>
      </c>
      <c r="F2664" s="197"/>
      <c r="G2664" s="286" t="s">
        <v>6</v>
      </c>
      <c r="H2664" s="286" t="s">
        <v>417</v>
      </c>
      <c r="I2664" s="292">
        <f>(I2670+I2671)/I2663*100</f>
        <v>15.859030837004406</v>
      </c>
    </row>
    <row r="2665" spans="1:9" ht="20.100000000000001" customHeight="1" x14ac:dyDescent="0.25">
      <c r="A2665" s="172"/>
      <c r="B2665" s="169"/>
      <c r="C2665" s="183"/>
      <c r="D2665" s="12"/>
      <c r="E2665" s="198"/>
      <c r="F2665" s="199"/>
      <c r="G2665" s="287"/>
      <c r="H2665" s="287"/>
      <c r="I2665" s="293"/>
    </row>
    <row r="2666" spans="1:9" ht="20.100000000000001" customHeight="1" x14ac:dyDescent="0.25">
      <c r="A2666" s="172"/>
      <c r="B2666" s="169"/>
      <c r="C2666" s="183"/>
      <c r="D2666" s="12"/>
      <c r="E2666" s="196" t="s">
        <v>131</v>
      </c>
      <c r="F2666" s="197"/>
      <c r="G2666" s="286" t="s">
        <v>6</v>
      </c>
      <c r="H2666" s="286" t="s">
        <v>417</v>
      </c>
      <c r="I2666" s="292">
        <f>I2664/2</f>
        <v>7.929515418502203</v>
      </c>
    </row>
    <row r="2667" spans="1:9" ht="20.100000000000001" customHeight="1" x14ac:dyDescent="0.25">
      <c r="A2667" s="172"/>
      <c r="B2667" s="169"/>
      <c r="C2667" s="183"/>
      <c r="D2667" s="12"/>
      <c r="E2667" s="198"/>
      <c r="F2667" s="199"/>
      <c r="G2667" s="287"/>
      <c r="H2667" s="287"/>
      <c r="I2667" s="293"/>
    </row>
    <row r="2668" spans="1:9" ht="20.100000000000001" customHeight="1" x14ac:dyDescent="0.25">
      <c r="A2668" s="172"/>
      <c r="B2668" s="169"/>
      <c r="C2668" s="183"/>
      <c r="D2668" s="13"/>
      <c r="E2668" s="65" t="s">
        <v>220</v>
      </c>
      <c r="F2668" s="66"/>
      <c r="G2668" s="3" t="s">
        <v>5</v>
      </c>
      <c r="H2668" s="10" t="s">
        <v>417</v>
      </c>
      <c r="I2668" s="27" t="e">
        <f>I2663/N530*1000</f>
        <v>#DIV/0!</v>
      </c>
    </row>
    <row r="2669" spans="1:9" ht="20.100000000000001" customHeight="1" x14ac:dyDescent="0.25">
      <c r="A2669" s="172"/>
      <c r="B2669" s="169"/>
      <c r="C2669" s="183"/>
      <c r="D2669" s="59" t="s">
        <v>129</v>
      </c>
      <c r="E2669" s="11"/>
      <c r="F2669" s="60"/>
      <c r="G2669" s="104" t="s">
        <v>127</v>
      </c>
      <c r="H2669" s="104" t="s">
        <v>416</v>
      </c>
      <c r="I2669" s="9">
        <f>I2663-I2670-I2671</f>
        <v>191</v>
      </c>
    </row>
    <row r="2670" spans="1:9" ht="20.100000000000001" customHeight="1" x14ac:dyDescent="0.25">
      <c r="A2670" s="172"/>
      <c r="B2670" s="169"/>
      <c r="C2670" s="183"/>
      <c r="D2670" s="59" t="s">
        <v>206</v>
      </c>
      <c r="E2670" s="11"/>
      <c r="F2670" s="60"/>
      <c r="G2670" s="104" t="s">
        <v>127</v>
      </c>
      <c r="H2670" s="104" t="s">
        <v>416</v>
      </c>
      <c r="I2670" s="9">
        <v>22</v>
      </c>
    </row>
    <row r="2671" spans="1:9" ht="20.100000000000001" customHeight="1" x14ac:dyDescent="0.25">
      <c r="A2671" s="172"/>
      <c r="B2671" s="169"/>
      <c r="C2671" s="217"/>
      <c r="D2671" s="59" t="s">
        <v>219</v>
      </c>
      <c r="E2671" s="11"/>
      <c r="F2671" s="63"/>
      <c r="G2671" s="104" t="s">
        <v>127</v>
      </c>
      <c r="H2671" s="104" t="s">
        <v>416</v>
      </c>
      <c r="I2671" s="5">
        <v>14</v>
      </c>
    </row>
    <row r="2672" spans="1:9" ht="20.100000000000001" customHeight="1" x14ac:dyDescent="0.25">
      <c r="A2672" s="172"/>
      <c r="B2672" s="169"/>
      <c r="C2672" s="319" t="s">
        <v>491</v>
      </c>
      <c r="D2672" s="141"/>
      <c r="E2672" s="201" t="s">
        <v>134</v>
      </c>
      <c r="F2672" s="202"/>
      <c r="G2672" s="3" t="s">
        <v>5</v>
      </c>
      <c r="H2672" s="10" t="s">
        <v>417</v>
      </c>
      <c r="I2672" s="25" t="e">
        <f>I2663/Q530*1000</f>
        <v>#DIV/0!</v>
      </c>
    </row>
    <row r="2673" spans="1:9" ht="20.100000000000001" customHeight="1" x14ac:dyDescent="0.25">
      <c r="A2673" s="172"/>
      <c r="B2673" s="169"/>
      <c r="C2673" s="228"/>
      <c r="D2673" s="143"/>
      <c r="E2673" s="201" t="s">
        <v>25</v>
      </c>
      <c r="F2673" s="202"/>
      <c r="G2673" s="3" t="s">
        <v>5</v>
      </c>
      <c r="H2673" s="10" t="s">
        <v>417</v>
      </c>
      <c r="I2673" s="25" t="e">
        <f>I2663/R530*1000</f>
        <v>#DIV/0!</v>
      </c>
    </row>
    <row r="2674" spans="1:9" ht="20.100000000000001" customHeight="1" x14ac:dyDescent="0.25">
      <c r="A2674" s="172"/>
      <c r="B2674" s="169"/>
      <c r="C2674" s="174" t="s">
        <v>135</v>
      </c>
      <c r="D2674" s="188" t="s">
        <v>7</v>
      </c>
      <c r="E2674" s="189"/>
      <c r="F2674" s="190"/>
      <c r="G2674" s="104" t="s">
        <v>49</v>
      </c>
      <c r="H2674" s="104" t="s">
        <v>415</v>
      </c>
      <c r="I2674" s="5">
        <v>43308</v>
      </c>
    </row>
    <row r="2675" spans="1:9" ht="20.100000000000001" customHeight="1" x14ac:dyDescent="0.25">
      <c r="A2675" s="172"/>
      <c r="B2675" s="169"/>
      <c r="C2675" s="175"/>
      <c r="D2675" s="188" t="s">
        <v>134</v>
      </c>
      <c r="E2675" s="189"/>
      <c r="F2675" s="190"/>
      <c r="G2675" s="104" t="s">
        <v>49</v>
      </c>
      <c r="H2675" s="104" t="s">
        <v>415</v>
      </c>
      <c r="I2675" s="5">
        <v>23440</v>
      </c>
    </row>
    <row r="2676" spans="1:9" ht="20.100000000000001" customHeight="1" x14ac:dyDescent="0.25">
      <c r="A2676" s="172"/>
      <c r="B2676" s="169"/>
      <c r="C2676" s="176"/>
      <c r="D2676" s="188" t="s">
        <v>25</v>
      </c>
      <c r="E2676" s="189"/>
      <c r="F2676" s="190"/>
      <c r="G2676" s="104" t="s">
        <v>49</v>
      </c>
      <c r="H2676" s="104" t="s">
        <v>415</v>
      </c>
      <c r="I2676" s="5">
        <v>19868</v>
      </c>
    </row>
    <row r="2677" spans="1:9" ht="20.100000000000001" customHeight="1" x14ac:dyDescent="0.25">
      <c r="A2677" s="172"/>
      <c r="B2677" s="169"/>
      <c r="C2677" s="174" t="s">
        <v>136</v>
      </c>
      <c r="D2677" s="188" t="s">
        <v>7</v>
      </c>
      <c r="E2677" s="189"/>
      <c r="F2677" s="190"/>
      <c r="G2677" s="104" t="s">
        <v>49</v>
      </c>
      <c r="H2677" s="104" t="s">
        <v>415</v>
      </c>
      <c r="I2677" s="5">
        <v>41402</v>
      </c>
    </row>
    <row r="2678" spans="1:9" ht="20.100000000000001" customHeight="1" x14ac:dyDescent="0.25">
      <c r="A2678" s="172"/>
      <c r="B2678" s="169"/>
      <c r="C2678" s="175"/>
      <c r="D2678" s="188" t="s">
        <v>134</v>
      </c>
      <c r="E2678" s="189"/>
      <c r="F2678" s="190"/>
      <c r="G2678" s="104" t="s">
        <v>49</v>
      </c>
      <c r="H2678" s="104" t="s">
        <v>415</v>
      </c>
      <c r="I2678" s="5">
        <v>20467</v>
      </c>
    </row>
    <row r="2679" spans="1:9" ht="20.100000000000001" customHeight="1" x14ac:dyDescent="0.25">
      <c r="A2679" s="172"/>
      <c r="B2679" s="169"/>
      <c r="C2679" s="176"/>
      <c r="D2679" s="188" t="s">
        <v>25</v>
      </c>
      <c r="E2679" s="189"/>
      <c r="F2679" s="190"/>
      <c r="G2679" s="104" t="s">
        <v>49</v>
      </c>
      <c r="H2679" s="104" t="s">
        <v>415</v>
      </c>
      <c r="I2679" s="5">
        <v>20935</v>
      </c>
    </row>
    <row r="2680" spans="1:9" ht="20.100000000000001" customHeight="1" x14ac:dyDescent="0.25">
      <c r="A2680" s="172"/>
      <c r="B2680" s="169"/>
      <c r="C2680" s="174" t="s">
        <v>124</v>
      </c>
      <c r="D2680" s="188" t="s">
        <v>7</v>
      </c>
      <c r="E2680" s="189"/>
      <c r="F2680" s="190"/>
      <c r="G2680" s="104" t="s">
        <v>49</v>
      </c>
      <c r="H2680" s="104" t="s">
        <v>415</v>
      </c>
      <c r="I2680" s="5">
        <v>5457</v>
      </c>
    </row>
    <row r="2681" spans="1:9" ht="20.100000000000001" customHeight="1" x14ac:dyDescent="0.25">
      <c r="A2681" s="172"/>
      <c r="B2681" s="169"/>
      <c r="C2681" s="175"/>
      <c r="D2681" s="188" t="s">
        <v>134</v>
      </c>
      <c r="E2681" s="189"/>
      <c r="F2681" s="190"/>
      <c r="G2681" s="104" t="s">
        <v>49</v>
      </c>
      <c r="H2681" s="104" t="s">
        <v>415</v>
      </c>
      <c r="I2681" s="5">
        <v>2545</v>
      </c>
    </row>
    <row r="2682" spans="1:9" ht="20.100000000000001" customHeight="1" x14ac:dyDescent="0.25">
      <c r="A2682" s="172"/>
      <c r="B2682" s="169"/>
      <c r="C2682" s="176"/>
      <c r="D2682" s="188" t="s">
        <v>25</v>
      </c>
      <c r="E2682" s="189"/>
      <c r="F2682" s="190"/>
      <c r="G2682" s="104" t="s">
        <v>49</v>
      </c>
      <c r="H2682" s="104" t="s">
        <v>415</v>
      </c>
      <c r="I2682" s="5">
        <v>2912</v>
      </c>
    </row>
    <row r="2683" spans="1:9" ht="20.100000000000001" customHeight="1" x14ac:dyDescent="0.25">
      <c r="A2683" s="172"/>
      <c r="B2683" s="169"/>
      <c r="C2683" s="174" t="s">
        <v>125</v>
      </c>
      <c r="D2683" s="188" t="s">
        <v>7</v>
      </c>
      <c r="E2683" s="191"/>
      <c r="F2683" s="192"/>
      <c r="G2683" s="104" t="s">
        <v>49</v>
      </c>
      <c r="H2683" s="104" t="s">
        <v>415</v>
      </c>
      <c r="I2683" s="5">
        <v>4321</v>
      </c>
    </row>
    <row r="2684" spans="1:9" ht="20.100000000000001" customHeight="1" x14ac:dyDescent="0.25">
      <c r="A2684" s="172"/>
      <c r="B2684" s="169"/>
      <c r="C2684" s="175"/>
      <c r="D2684" s="188" t="s">
        <v>134</v>
      </c>
      <c r="E2684" s="191"/>
      <c r="F2684" s="192"/>
      <c r="G2684" s="104" t="s">
        <v>49</v>
      </c>
      <c r="H2684" s="104" t="s">
        <v>415</v>
      </c>
      <c r="I2684" s="5">
        <v>752</v>
      </c>
    </row>
    <row r="2685" spans="1:9" ht="20.100000000000001" customHeight="1" x14ac:dyDescent="0.25">
      <c r="A2685" s="172"/>
      <c r="B2685" s="170"/>
      <c r="C2685" s="176"/>
      <c r="D2685" s="188" t="s">
        <v>25</v>
      </c>
      <c r="E2685" s="191"/>
      <c r="F2685" s="192"/>
      <c r="G2685" s="104" t="s">
        <v>49</v>
      </c>
      <c r="H2685" s="104" t="s">
        <v>415</v>
      </c>
      <c r="I2685" s="5">
        <v>3569</v>
      </c>
    </row>
    <row r="2686" spans="1:9" ht="20.100000000000001" customHeight="1" x14ac:dyDescent="0.25">
      <c r="A2686" s="172"/>
      <c r="B2686" s="168" t="s">
        <v>85</v>
      </c>
      <c r="C2686" s="174" t="s">
        <v>126</v>
      </c>
      <c r="D2686" s="184" t="s">
        <v>7</v>
      </c>
      <c r="E2686" s="195"/>
      <c r="F2686" s="171"/>
      <c r="G2686" s="104" t="s">
        <v>127</v>
      </c>
      <c r="H2686" s="104" t="s">
        <v>416</v>
      </c>
      <c r="I2686" s="5">
        <v>126</v>
      </c>
    </row>
    <row r="2687" spans="1:9" ht="20.100000000000001" customHeight="1" x14ac:dyDescent="0.25">
      <c r="A2687" s="172"/>
      <c r="B2687" s="169"/>
      <c r="C2687" s="175"/>
      <c r="D2687" s="12"/>
      <c r="E2687" s="196" t="s">
        <v>137</v>
      </c>
      <c r="F2687" s="197"/>
      <c r="G2687" s="286" t="s">
        <v>6</v>
      </c>
      <c r="H2687" s="286" t="s">
        <v>417</v>
      </c>
      <c r="I2687" s="292">
        <f>(I2693+I2694)/I2686*100</f>
        <v>21.428571428571427</v>
      </c>
    </row>
    <row r="2688" spans="1:9" ht="20.100000000000001" customHeight="1" x14ac:dyDescent="0.25">
      <c r="A2688" s="172"/>
      <c r="B2688" s="169"/>
      <c r="C2688" s="175"/>
      <c r="D2688" s="12"/>
      <c r="E2688" s="198"/>
      <c r="F2688" s="199"/>
      <c r="G2688" s="287"/>
      <c r="H2688" s="287"/>
      <c r="I2688" s="293"/>
    </row>
    <row r="2689" spans="1:9" ht="20.100000000000001" customHeight="1" x14ac:dyDescent="0.25">
      <c r="A2689" s="172"/>
      <c r="B2689" s="169"/>
      <c r="C2689" s="175"/>
      <c r="D2689" s="12"/>
      <c r="E2689" s="196" t="s">
        <v>128</v>
      </c>
      <c r="F2689" s="197"/>
      <c r="G2689" s="286" t="s">
        <v>6</v>
      </c>
      <c r="H2689" s="286" t="s">
        <v>417</v>
      </c>
      <c r="I2689" s="292">
        <f>I2687/2</f>
        <v>10.714285714285714</v>
      </c>
    </row>
    <row r="2690" spans="1:9" ht="20.100000000000001" customHeight="1" x14ac:dyDescent="0.25">
      <c r="A2690" s="172"/>
      <c r="B2690" s="169"/>
      <c r="C2690" s="175"/>
      <c r="D2690" s="12"/>
      <c r="E2690" s="198"/>
      <c r="F2690" s="199"/>
      <c r="G2690" s="287"/>
      <c r="H2690" s="287"/>
      <c r="I2690" s="293"/>
    </row>
    <row r="2691" spans="1:9" ht="20.100000000000001" customHeight="1" x14ac:dyDescent="0.25">
      <c r="A2691" s="172"/>
      <c r="B2691" s="169"/>
      <c r="C2691" s="175"/>
      <c r="D2691" s="13"/>
      <c r="E2691" s="65" t="s">
        <v>218</v>
      </c>
      <c r="F2691" s="66"/>
      <c r="G2691" s="3" t="s">
        <v>5</v>
      </c>
      <c r="H2691" s="10" t="s">
        <v>417</v>
      </c>
      <c r="I2691" s="27" t="e">
        <f>I2686/N531*1000</f>
        <v>#DIV/0!</v>
      </c>
    </row>
    <row r="2692" spans="1:9" ht="20.100000000000001" customHeight="1" x14ac:dyDescent="0.25">
      <c r="A2692" s="172"/>
      <c r="B2692" s="169"/>
      <c r="C2692" s="175"/>
      <c r="D2692" s="59" t="s">
        <v>129</v>
      </c>
      <c r="E2692" s="11"/>
      <c r="F2692" s="60"/>
      <c r="G2692" s="104" t="s">
        <v>127</v>
      </c>
      <c r="H2692" s="104" t="s">
        <v>416</v>
      </c>
      <c r="I2692" s="9">
        <f>I2686-I2693-I2694</f>
        <v>99</v>
      </c>
    </row>
    <row r="2693" spans="1:9" ht="20.100000000000001" customHeight="1" x14ac:dyDescent="0.25">
      <c r="A2693" s="172"/>
      <c r="B2693" s="169"/>
      <c r="C2693" s="175"/>
      <c r="D2693" s="59" t="s">
        <v>206</v>
      </c>
      <c r="E2693" s="11"/>
      <c r="F2693" s="60"/>
      <c r="G2693" s="104" t="s">
        <v>127</v>
      </c>
      <c r="H2693" s="104" t="s">
        <v>416</v>
      </c>
      <c r="I2693" s="9">
        <v>11</v>
      </c>
    </row>
    <row r="2694" spans="1:9" ht="20.100000000000001" customHeight="1" x14ac:dyDescent="0.25">
      <c r="A2694" s="172"/>
      <c r="B2694" s="169"/>
      <c r="C2694" s="176"/>
      <c r="D2694" s="59" t="s">
        <v>219</v>
      </c>
      <c r="E2694" s="11"/>
      <c r="F2694" s="63"/>
      <c r="G2694" s="104" t="s">
        <v>127</v>
      </c>
      <c r="H2694" s="104" t="s">
        <v>416</v>
      </c>
      <c r="I2694" s="9">
        <v>16</v>
      </c>
    </row>
    <row r="2695" spans="1:9" ht="20.100000000000001" customHeight="1" x14ac:dyDescent="0.25">
      <c r="A2695" s="172"/>
      <c r="B2695" s="169"/>
      <c r="C2695" s="156" t="s">
        <v>130</v>
      </c>
      <c r="D2695" s="184" t="s">
        <v>7</v>
      </c>
      <c r="E2695" s="195"/>
      <c r="F2695" s="171"/>
      <c r="G2695" s="104" t="s">
        <v>127</v>
      </c>
      <c r="H2695" s="104" t="s">
        <v>416</v>
      </c>
      <c r="I2695" s="5">
        <v>41</v>
      </c>
    </row>
    <row r="2696" spans="1:9" ht="20.100000000000001" customHeight="1" x14ac:dyDescent="0.25">
      <c r="A2696" s="172"/>
      <c r="B2696" s="169"/>
      <c r="C2696" s="158"/>
      <c r="D2696" s="12"/>
      <c r="E2696" s="196" t="s">
        <v>207</v>
      </c>
      <c r="F2696" s="197"/>
      <c r="G2696" s="286" t="s">
        <v>6</v>
      </c>
      <c r="H2696" s="286" t="s">
        <v>417</v>
      </c>
      <c r="I2696" s="292">
        <f>(I2702+I2703)/I2695*100</f>
        <v>29.268292682926827</v>
      </c>
    </row>
    <row r="2697" spans="1:9" ht="20.100000000000001" customHeight="1" x14ac:dyDescent="0.25">
      <c r="A2697" s="173"/>
      <c r="B2697" s="169"/>
      <c r="C2697" s="158"/>
      <c r="D2697" s="12"/>
      <c r="E2697" s="198"/>
      <c r="F2697" s="199"/>
      <c r="G2697" s="287"/>
      <c r="H2697" s="287"/>
      <c r="I2697" s="293"/>
    </row>
    <row r="2698" spans="1:9" ht="20.100000000000001" customHeight="1" x14ac:dyDescent="0.25">
      <c r="A2698" s="171" t="s">
        <v>123</v>
      </c>
      <c r="B2698" s="169"/>
      <c r="C2698" s="158"/>
      <c r="D2698" s="12"/>
      <c r="E2698" s="196" t="s">
        <v>131</v>
      </c>
      <c r="F2698" s="197"/>
      <c r="G2698" s="286" t="s">
        <v>6</v>
      </c>
      <c r="H2698" s="286" t="s">
        <v>417</v>
      </c>
      <c r="I2698" s="292">
        <f>I2696/2</f>
        <v>14.634146341463413</v>
      </c>
    </row>
    <row r="2699" spans="1:9" ht="20.100000000000001" customHeight="1" x14ac:dyDescent="0.25">
      <c r="A2699" s="172"/>
      <c r="B2699" s="169"/>
      <c r="C2699" s="158"/>
      <c r="D2699" s="12"/>
      <c r="E2699" s="198"/>
      <c r="F2699" s="199"/>
      <c r="G2699" s="287"/>
      <c r="H2699" s="287"/>
      <c r="I2699" s="293"/>
    </row>
    <row r="2700" spans="1:9" ht="20.100000000000001" customHeight="1" x14ac:dyDescent="0.25">
      <c r="A2700" s="172"/>
      <c r="B2700" s="169"/>
      <c r="C2700" s="158"/>
      <c r="D2700" s="13"/>
      <c r="E2700" s="65" t="s">
        <v>220</v>
      </c>
      <c r="F2700" s="66"/>
      <c r="G2700" s="3" t="s">
        <v>5</v>
      </c>
      <c r="H2700" s="10" t="s">
        <v>417</v>
      </c>
      <c r="I2700" s="27" t="e">
        <f>I2695/N531*1000</f>
        <v>#DIV/0!</v>
      </c>
    </row>
    <row r="2701" spans="1:9" ht="20.100000000000001" customHeight="1" x14ac:dyDescent="0.25">
      <c r="A2701" s="172"/>
      <c r="B2701" s="169"/>
      <c r="C2701" s="158"/>
      <c r="D2701" s="59" t="s">
        <v>129</v>
      </c>
      <c r="E2701" s="11"/>
      <c r="F2701" s="60"/>
      <c r="G2701" s="104" t="s">
        <v>127</v>
      </c>
      <c r="H2701" s="104" t="s">
        <v>416</v>
      </c>
      <c r="I2701" s="9">
        <f>I2695-I2702-I2703</f>
        <v>29</v>
      </c>
    </row>
    <row r="2702" spans="1:9" ht="20.100000000000001" customHeight="1" x14ac:dyDescent="0.25">
      <c r="A2702" s="172"/>
      <c r="B2702" s="169"/>
      <c r="C2702" s="158"/>
      <c r="D2702" s="59" t="s">
        <v>206</v>
      </c>
      <c r="E2702" s="11"/>
      <c r="F2702" s="60"/>
      <c r="G2702" s="104" t="s">
        <v>127</v>
      </c>
      <c r="H2702" s="104" t="s">
        <v>416</v>
      </c>
      <c r="I2702" s="9">
        <v>6</v>
      </c>
    </row>
    <row r="2703" spans="1:9" ht="20.100000000000001" customHeight="1" x14ac:dyDescent="0.25">
      <c r="A2703" s="172"/>
      <c r="B2703" s="169"/>
      <c r="C2703" s="157"/>
      <c r="D2703" s="59" t="s">
        <v>219</v>
      </c>
      <c r="E2703" s="11"/>
      <c r="F2703" s="63"/>
      <c r="G2703" s="104" t="s">
        <v>127</v>
      </c>
      <c r="H2703" s="104" t="s">
        <v>416</v>
      </c>
      <c r="I2703" s="5">
        <v>6</v>
      </c>
    </row>
    <row r="2704" spans="1:9" ht="20.100000000000001" customHeight="1" x14ac:dyDescent="0.25">
      <c r="A2704" s="172"/>
      <c r="B2704" s="169"/>
      <c r="C2704" s="184" t="s">
        <v>133</v>
      </c>
      <c r="D2704" s="185"/>
      <c r="E2704" s="201" t="s">
        <v>134</v>
      </c>
      <c r="F2704" s="202"/>
      <c r="G2704" s="3" t="s">
        <v>5</v>
      </c>
      <c r="H2704" s="10" t="s">
        <v>417</v>
      </c>
      <c r="I2704" s="25" t="e">
        <f>I2695/Q531*1000</f>
        <v>#DIV/0!</v>
      </c>
    </row>
    <row r="2705" spans="1:9" ht="20.100000000000001" customHeight="1" x14ac:dyDescent="0.25">
      <c r="A2705" s="172"/>
      <c r="B2705" s="169"/>
      <c r="C2705" s="186"/>
      <c r="D2705" s="187"/>
      <c r="E2705" s="201" t="s">
        <v>25</v>
      </c>
      <c r="F2705" s="202"/>
      <c r="G2705" s="3" t="s">
        <v>5</v>
      </c>
      <c r="H2705" s="10" t="s">
        <v>417</v>
      </c>
      <c r="I2705" s="25" t="e">
        <f>I2695/R531*1000</f>
        <v>#DIV/0!</v>
      </c>
    </row>
    <row r="2706" spans="1:9" ht="20.100000000000001" customHeight="1" x14ac:dyDescent="0.25">
      <c r="A2706" s="172"/>
      <c r="B2706" s="169"/>
      <c r="C2706" s="168" t="s">
        <v>139</v>
      </c>
      <c r="D2706" s="188" t="s">
        <v>7</v>
      </c>
      <c r="E2706" s="189"/>
      <c r="F2706" s="190"/>
      <c r="G2706" s="104" t="s">
        <v>49</v>
      </c>
      <c r="H2706" s="104" t="s">
        <v>415</v>
      </c>
      <c r="I2706" s="5">
        <v>10004</v>
      </c>
    </row>
    <row r="2707" spans="1:9" ht="20.100000000000001" customHeight="1" x14ac:dyDescent="0.25">
      <c r="A2707" s="172"/>
      <c r="B2707" s="169"/>
      <c r="C2707" s="169"/>
      <c r="D2707" s="188" t="s">
        <v>134</v>
      </c>
      <c r="E2707" s="189"/>
      <c r="F2707" s="190"/>
      <c r="G2707" s="104" t="s">
        <v>49</v>
      </c>
      <c r="H2707" s="104" t="s">
        <v>415</v>
      </c>
      <c r="I2707" s="5">
        <v>5508</v>
      </c>
    </row>
    <row r="2708" spans="1:9" ht="20.100000000000001" customHeight="1" x14ac:dyDescent="0.25">
      <c r="A2708" s="172"/>
      <c r="B2708" s="169"/>
      <c r="C2708" s="170"/>
      <c r="D2708" s="201" t="s">
        <v>25</v>
      </c>
      <c r="E2708" s="318"/>
      <c r="F2708" s="202"/>
      <c r="G2708" s="104" t="s">
        <v>49</v>
      </c>
      <c r="H2708" s="104" t="s">
        <v>415</v>
      </c>
      <c r="I2708" s="5">
        <v>4496</v>
      </c>
    </row>
    <row r="2709" spans="1:9" ht="20.100000000000001" customHeight="1" x14ac:dyDescent="0.25">
      <c r="A2709" s="172"/>
      <c r="B2709" s="169"/>
      <c r="C2709" s="174" t="s">
        <v>136</v>
      </c>
      <c r="D2709" s="188" t="s">
        <v>7</v>
      </c>
      <c r="E2709" s="189"/>
      <c r="F2709" s="190"/>
      <c r="G2709" s="104" t="s">
        <v>49</v>
      </c>
      <c r="H2709" s="104" t="s">
        <v>415</v>
      </c>
      <c r="I2709" s="5">
        <v>11492</v>
      </c>
    </row>
    <row r="2710" spans="1:9" ht="20.100000000000001" customHeight="1" x14ac:dyDescent="0.25">
      <c r="A2710" s="172"/>
      <c r="B2710" s="169"/>
      <c r="C2710" s="175"/>
      <c r="D2710" s="188" t="s">
        <v>134</v>
      </c>
      <c r="E2710" s="189"/>
      <c r="F2710" s="190"/>
      <c r="G2710" s="104" t="s">
        <v>49</v>
      </c>
      <c r="H2710" s="104" t="s">
        <v>415</v>
      </c>
      <c r="I2710" s="5">
        <v>6109</v>
      </c>
    </row>
    <row r="2711" spans="1:9" ht="20.100000000000001" customHeight="1" x14ac:dyDescent="0.25">
      <c r="A2711" s="172"/>
      <c r="B2711" s="169"/>
      <c r="C2711" s="176"/>
      <c r="D2711" s="188" t="s">
        <v>25</v>
      </c>
      <c r="E2711" s="189"/>
      <c r="F2711" s="190"/>
      <c r="G2711" s="104" t="s">
        <v>49</v>
      </c>
      <c r="H2711" s="104" t="s">
        <v>415</v>
      </c>
      <c r="I2711" s="5">
        <v>5383</v>
      </c>
    </row>
    <row r="2712" spans="1:9" ht="20.100000000000001" customHeight="1" x14ac:dyDescent="0.25">
      <c r="A2712" s="172"/>
      <c r="B2712" s="169"/>
      <c r="C2712" s="174" t="s">
        <v>124</v>
      </c>
      <c r="D2712" s="188" t="s">
        <v>7</v>
      </c>
      <c r="E2712" s="189"/>
      <c r="F2712" s="190"/>
      <c r="G2712" s="104" t="s">
        <v>49</v>
      </c>
      <c r="H2712" s="104" t="s">
        <v>415</v>
      </c>
      <c r="I2712" s="5">
        <v>1557</v>
      </c>
    </row>
    <row r="2713" spans="1:9" ht="20.100000000000001" customHeight="1" x14ac:dyDescent="0.25">
      <c r="A2713" s="172"/>
      <c r="B2713" s="169"/>
      <c r="C2713" s="175"/>
      <c r="D2713" s="188" t="s">
        <v>134</v>
      </c>
      <c r="E2713" s="189"/>
      <c r="F2713" s="190"/>
      <c r="G2713" s="104" t="s">
        <v>49</v>
      </c>
      <c r="H2713" s="104" t="s">
        <v>415</v>
      </c>
      <c r="I2713" s="5">
        <v>938</v>
      </c>
    </row>
    <row r="2714" spans="1:9" ht="20.100000000000001" customHeight="1" x14ac:dyDescent="0.25">
      <c r="A2714" s="172"/>
      <c r="B2714" s="169"/>
      <c r="C2714" s="176"/>
      <c r="D2714" s="188" t="s">
        <v>25</v>
      </c>
      <c r="E2714" s="189"/>
      <c r="F2714" s="190"/>
      <c r="G2714" s="104" t="s">
        <v>49</v>
      </c>
      <c r="H2714" s="104" t="s">
        <v>415</v>
      </c>
      <c r="I2714" s="5">
        <v>619</v>
      </c>
    </row>
    <row r="2715" spans="1:9" ht="20.100000000000001" customHeight="1" x14ac:dyDescent="0.25">
      <c r="A2715" s="172"/>
      <c r="B2715" s="169"/>
      <c r="C2715" s="174" t="s">
        <v>125</v>
      </c>
      <c r="D2715" s="188" t="s">
        <v>7</v>
      </c>
      <c r="E2715" s="191"/>
      <c r="F2715" s="192"/>
      <c r="G2715" s="104" t="s">
        <v>49</v>
      </c>
      <c r="H2715" s="104" t="s">
        <v>415</v>
      </c>
      <c r="I2715" s="5">
        <v>1894</v>
      </c>
    </row>
    <row r="2716" spans="1:9" ht="20.100000000000001" customHeight="1" x14ac:dyDescent="0.25">
      <c r="A2716" s="172"/>
      <c r="B2716" s="169"/>
      <c r="C2716" s="175"/>
      <c r="D2716" s="188" t="s">
        <v>134</v>
      </c>
      <c r="E2716" s="191"/>
      <c r="F2716" s="192"/>
      <c r="G2716" s="104" t="s">
        <v>49</v>
      </c>
      <c r="H2716" s="104" t="s">
        <v>415</v>
      </c>
      <c r="I2716" s="5">
        <v>389</v>
      </c>
    </row>
    <row r="2717" spans="1:9" ht="20.100000000000001" customHeight="1" x14ac:dyDescent="0.25">
      <c r="A2717" s="172"/>
      <c r="B2717" s="170"/>
      <c r="C2717" s="176"/>
      <c r="D2717" s="188" t="s">
        <v>25</v>
      </c>
      <c r="E2717" s="191"/>
      <c r="F2717" s="192"/>
      <c r="G2717" s="104" t="s">
        <v>49</v>
      </c>
      <c r="H2717" s="104" t="s">
        <v>415</v>
      </c>
      <c r="I2717" s="5">
        <v>1505</v>
      </c>
    </row>
    <row r="2718" spans="1:9" ht="20.100000000000001" customHeight="1" x14ac:dyDescent="0.25">
      <c r="A2718" s="172"/>
      <c r="B2718" s="168" t="s">
        <v>102</v>
      </c>
      <c r="C2718" s="174" t="s">
        <v>126</v>
      </c>
      <c r="D2718" s="184" t="s">
        <v>7</v>
      </c>
      <c r="E2718" s="195"/>
      <c r="F2718" s="171"/>
      <c r="G2718" s="104" t="s">
        <v>127</v>
      </c>
      <c r="H2718" s="104" t="s">
        <v>416</v>
      </c>
      <c r="I2718" s="5">
        <v>81</v>
      </c>
    </row>
    <row r="2719" spans="1:9" ht="20.100000000000001" customHeight="1" x14ac:dyDescent="0.25">
      <c r="A2719" s="172"/>
      <c r="B2719" s="169"/>
      <c r="C2719" s="193"/>
      <c r="D2719" s="12"/>
      <c r="E2719" s="196" t="s">
        <v>137</v>
      </c>
      <c r="F2719" s="197"/>
      <c r="G2719" s="286" t="s">
        <v>6</v>
      </c>
      <c r="H2719" s="286" t="s">
        <v>417</v>
      </c>
      <c r="I2719" s="292">
        <f>(I2725+I2726)/I2718*100</f>
        <v>16.049382716049383</v>
      </c>
    </row>
    <row r="2720" spans="1:9" ht="20.100000000000001" customHeight="1" x14ac:dyDescent="0.25">
      <c r="A2720" s="172"/>
      <c r="B2720" s="169"/>
      <c r="C2720" s="193"/>
      <c r="D2720" s="12"/>
      <c r="E2720" s="198"/>
      <c r="F2720" s="199"/>
      <c r="G2720" s="287"/>
      <c r="H2720" s="287"/>
      <c r="I2720" s="293"/>
    </row>
    <row r="2721" spans="1:9" ht="20.100000000000001" customHeight="1" x14ac:dyDescent="0.25">
      <c r="A2721" s="172"/>
      <c r="B2721" s="169"/>
      <c r="C2721" s="193"/>
      <c r="D2721" s="12"/>
      <c r="E2721" s="196" t="s">
        <v>128</v>
      </c>
      <c r="F2721" s="197"/>
      <c r="G2721" s="286" t="s">
        <v>6</v>
      </c>
      <c r="H2721" s="286" t="s">
        <v>417</v>
      </c>
      <c r="I2721" s="292">
        <f>I2719/2</f>
        <v>8.0246913580246915</v>
      </c>
    </row>
    <row r="2722" spans="1:9" ht="20.100000000000001" customHeight="1" x14ac:dyDescent="0.25">
      <c r="A2722" s="172"/>
      <c r="B2722" s="169"/>
      <c r="C2722" s="193"/>
      <c r="D2722" s="12"/>
      <c r="E2722" s="198"/>
      <c r="F2722" s="199"/>
      <c r="G2722" s="287"/>
      <c r="H2722" s="287"/>
      <c r="I2722" s="293"/>
    </row>
    <row r="2723" spans="1:9" ht="20.100000000000001" customHeight="1" x14ac:dyDescent="0.25">
      <c r="A2723" s="172"/>
      <c r="B2723" s="169"/>
      <c r="C2723" s="193"/>
      <c r="D2723" s="13"/>
      <c r="E2723" s="65" t="s">
        <v>218</v>
      </c>
      <c r="F2723" s="66"/>
      <c r="G2723" s="3" t="s">
        <v>5</v>
      </c>
      <c r="H2723" s="10" t="s">
        <v>417</v>
      </c>
      <c r="I2723" s="27" t="e">
        <f>I2718/N532*1000</f>
        <v>#DIV/0!</v>
      </c>
    </row>
    <row r="2724" spans="1:9" ht="20.100000000000001" customHeight="1" x14ac:dyDescent="0.25">
      <c r="A2724" s="172"/>
      <c r="B2724" s="169"/>
      <c r="C2724" s="193"/>
      <c r="D2724" s="59" t="s">
        <v>129</v>
      </c>
      <c r="E2724" s="11"/>
      <c r="F2724" s="60"/>
      <c r="G2724" s="104" t="s">
        <v>127</v>
      </c>
      <c r="H2724" s="104" t="s">
        <v>416</v>
      </c>
      <c r="I2724" s="9">
        <f>I2718-I2725-I2726</f>
        <v>68</v>
      </c>
    </row>
    <row r="2725" spans="1:9" ht="20.100000000000001" customHeight="1" x14ac:dyDescent="0.25">
      <c r="A2725" s="172"/>
      <c r="B2725" s="169"/>
      <c r="C2725" s="193"/>
      <c r="D2725" s="59" t="s">
        <v>206</v>
      </c>
      <c r="E2725" s="11"/>
      <c r="F2725" s="60"/>
      <c r="G2725" s="104" t="s">
        <v>127</v>
      </c>
      <c r="H2725" s="104" t="s">
        <v>416</v>
      </c>
      <c r="I2725" s="9">
        <v>7</v>
      </c>
    </row>
    <row r="2726" spans="1:9" ht="20.100000000000001" customHeight="1" x14ac:dyDescent="0.25">
      <c r="A2726" s="172"/>
      <c r="B2726" s="169"/>
      <c r="C2726" s="194"/>
      <c r="D2726" s="59" t="s">
        <v>219</v>
      </c>
      <c r="E2726" s="11"/>
      <c r="F2726" s="63"/>
      <c r="G2726" s="104" t="s">
        <v>127</v>
      </c>
      <c r="H2726" s="104" t="s">
        <v>416</v>
      </c>
      <c r="I2726" s="9">
        <v>6</v>
      </c>
    </row>
    <row r="2727" spans="1:9" ht="20.100000000000001" customHeight="1" x14ac:dyDescent="0.25">
      <c r="A2727" s="172"/>
      <c r="B2727" s="169"/>
      <c r="C2727" s="156" t="s">
        <v>130</v>
      </c>
      <c r="D2727" s="184" t="s">
        <v>7</v>
      </c>
      <c r="E2727" s="195"/>
      <c r="F2727" s="171"/>
      <c r="G2727" s="104" t="s">
        <v>127</v>
      </c>
      <c r="H2727" s="104" t="s">
        <v>416</v>
      </c>
      <c r="I2727" s="5">
        <v>24</v>
      </c>
    </row>
    <row r="2728" spans="1:9" ht="20.100000000000001" customHeight="1" x14ac:dyDescent="0.25">
      <c r="A2728" s="172"/>
      <c r="B2728" s="169"/>
      <c r="C2728" s="158"/>
      <c r="D2728" s="12"/>
      <c r="E2728" s="196" t="s">
        <v>207</v>
      </c>
      <c r="F2728" s="197"/>
      <c r="G2728" s="286" t="s">
        <v>6</v>
      </c>
      <c r="H2728" s="286" t="s">
        <v>417</v>
      </c>
      <c r="I2728" s="292">
        <f>(I2734+I2735)/I2727*100</f>
        <v>25</v>
      </c>
    </row>
    <row r="2729" spans="1:9" ht="20.100000000000001" customHeight="1" x14ac:dyDescent="0.25">
      <c r="A2729" s="172"/>
      <c r="B2729" s="169"/>
      <c r="C2729" s="158"/>
      <c r="D2729" s="12"/>
      <c r="E2729" s="198"/>
      <c r="F2729" s="199"/>
      <c r="G2729" s="287"/>
      <c r="H2729" s="287"/>
      <c r="I2729" s="293"/>
    </row>
    <row r="2730" spans="1:9" ht="20.100000000000001" customHeight="1" x14ac:dyDescent="0.25">
      <c r="A2730" s="172"/>
      <c r="B2730" s="169"/>
      <c r="C2730" s="158"/>
      <c r="D2730" s="12"/>
      <c r="E2730" s="196" t="s">
        <v>131</v>
      </c>
      <c r="F2730" s="197"/>
      <c r="G2730" s="286" t="s">
        <v>6</v>
      </c>
      <c r="H2730" s="286" t="s">
        <v>417</v>
      </c>
      <c r="I2730" s="292">
        <f>I2728/2</f>
        <v>12.5</v>
      </c>
    </row>
    <row r="2731" spans="1:9" ht="20.100000000000001" customHeight="1" x14ac:dyDescent="0.25">
      <c r="A2731" s="172"/>
      <c r="B2731" s="169"/>
      <c r="C2731" s="158"/>
      <c r="D2731" s="12"/>
      <c r="E2731" s="198"/>
      <c r="F2731" s="199"/>
      <c r="G2731" s="287"/>
      <c r="H2731" s="287"/>
      <c r="I2731" s="293"/>
    </row>
    <row r="2732" spans="1:9" ht="20.100000000000001" customHeight="1" x14ac:dyDescent="0.25">
      <c r="A2732" s="173"/>
      <c r="B2732" s="169"/>
      <c r="C2732" s="158"/>
      <c r="D2732" s="13"/>
      <c r="E2732" s="65" t="s">
        <v>220</v>
      </c>
      <c r="F2732" s="66"/>
      <c r="G2732" s="3" t="s">
        <v>5</v>
      </c>
      <c r="H2732" s="10" t="s">
        <v>417</v>
      </c>
      <c r="I2732" s="27" t="e">
        <f>I2727/N532*1000</f>
        <v>#DIV/0!</v>
      </c>
    </row>
    <row r="2733" spans="1:9" ht="20.100000000000001" customHeight="1" x14ac:dyDescent="0.25">
      <c r="A2733" s="171" t="s">
        <v>123</v>
      </c>
      <c r="B2733" s="169"/>
      <c r="C2733" s="158"/>
      <c r="D2733" s="59" t="s">
        <v>129</v>
      </c>
      <c r="E2733" s="11"/>
      <c r="F2733" s="60"/>
      <c r="G2733" s="104" t="s">
        <v>127</v>
      </c>
      <c r="H2733" s="104" t="s">
        <v>416</v>
      </c>
      <c r="I2733" s="9">
        <f>I2727-I2734-I2735</f>
        <v>18</v>
      </c>
    </row>
    <row r="2734" spans="1:9" ht="20.100000000000001" customHeight="1" x14ac:dyDescent="0.25">
      <c r="A2734" s="172"/>
      <c r="B2734" s="169"/>
      <c r="C2734" s="158"/>
      <c r="D2734" s="59" t="s">
        <v>206</v>
      </c>
      <c r="E2734" s="11"/>
      <c r="F2734" s="60"/>
      <c r="G2734" s="104" t="s">
        <v>127</v>
      </c>
      <c r="H2734" s="104" t="s">
        <v>416</v>
      </c>
      <c r="I2734" s="9">
        <v>4</v>
      </c>
    </row>
    <row r="2735" spans="1:9" ht="20.100000000000001" customHeight="1" x14ac:dyDescent="0.25">
      <c r="A2735" s="172"/>
      <c r="B2735" s="169"/>
      <c r="C2735" s="157"/>
      <c r="D2735" s="59" t="s">
        <v>219</v>
      </c>
      <c r="E2735" s="11"/>
      <c r="F2735" s="63"/>
      <c r="G2735" s="104" t="s">
        <v>127</v>
      </c>
      <c r="H2735" s="104" t="s">
        <v>416</v>
      </c>
      <c r="I2735" s="5">
        <v>2</v>
      </c>
    </row>
    <row r="2736" spans="1:9" ht="20.100000000000001" customHeight="1" x14ac:dyDescent="0.25">
      <c r="A2736" s="172"/>
      <c r="B2736" s="169"/>
      <c r="C2736" s="184" t="s">
        <v>133</v>
      </c>
      <c r="D2736" s="185"/>
      <c r="E2736" s="201" t="s">
        <v>134</v>
      </c>
      <c r="F2736" s="202"/>
      <c r="G2736" s="3" t="s">
        <v>5</v>
      </c>
      <c r="H2736" s="10" t="s">
        <v>417</v>
      </c>
      <c r="I2736" s="25" t="e">
        <f>I2727/Q532*1000</f>
        <v>#DIV/0!</v>
      </c>
    </row>
    <row r="2737" spans="1:9" ht="20.100000000000001" customHeight="1" x14ac:dyDescent="0.25">
      <c r="A2737" s="172"/>
      <c r="B2737" s="169"/>
      <c r="C2737" s="186"/>
      <c r="D2737" s="187"/>
      <c r="E2737" s="201" t="s">
        <v>25</v>
      </c>
      <c r="F2737" s="202"/>
      <c r="G2737" s="3" t="s">
        <v>5</v>
      </c>
      <c r="H2737" s="10" t="s">
        <v>417</v>
      </c>
      <c r="I2737" s="25" t="e">
        <f>I2727/R532*1000</f>
        <v>#DIV/0!</v>
      </c>
    </row>
    <row r="2738" spans="1:9" ht="20.100000000000001" customHeight="1" x14ac:dyDescent="0.25">
      <c r="A2738" s="172"/>
      <c r="B2738" s="169"/>
      <c r="C2738" s="168" t="s">
        <v>139</v>
      </c>
      <c r="D2738" s="188" t="s">
        <v>7</v>
      </c>
      <c r="E2738" s="189"/>
      <c r="F2738" s="190"/>
      <c r="G2738" s="104" t="s">
        <v>49</v>
      </c>
      <c r="H2738" s="104" t="s">
        <v>415</v>
      </c>
      <c r="I2738" s="5">
        <v>6281</v>
      </c>
    </row>
    <row r="2739" spans="1:9" ht="20.100000000000001" customHeight="1" x14ac:dyDescent="0.25">
      <c r="A2739" s="172"/>
      <c r="B2739" s="169"/>
      <c r="C2739" s="177"/>
      <c r="D2739" s="188" t="s">
        <v>134</v>
      </c>
      <c r="E2739" s="189"/>
      <c r="F2739" s="190"/>
      <c r="G2739" s="104" t="s">
        <v>49</v>
      </c>
      <c r="H2739" s="104" t="s">
        <v>415</v>
      </c>
      <c r="I2739" s="5">
        <v>3512</v>
      </c>
    </row>
    <row r="2740" spans="1:9" ht="20.100000000000001" customHeight="1" x14ac:dyDescent="0.25">
      <c r="A2740" s="172"/>
      <c r="B2740" s="169"/>
      <c r="C2740" s="183"/>
      <c r="D2740" s="188" t="s">
        <v>25</v>
      </c>
      <c r="E2740" s="189"/>
      <c r="F2740" s="190"/>
      <c r="G2740" s="104" t="s">
        <v>49</v>
      </c>
      <c r="H2740" s="104" t="s">
        <v>415</v>
      </c>
      <c r="I2740" s="5">
        <v>2769</v>
      </c>
    </row>
    <row r="2741" spans="1:9" ht="20.100000000000001" customHeight="1" x14ac:dyDescent="0.25">
      <c r="A2741" s="172"/>
      <c r="B2741" s="169"/>
      <c r="C2741" s="168" t="s">
        <v>140</v>
      </c>
      <c r="D2741" s="188" t="s">
        <v>7</v>
      </c>
      <c r="E2741" s="189"/>
      <c r="F2741" s="190"/>
      <c r="G2741" s="104" t="s">
        <v>49</v>
      </c>
      <c r="H2741" s="104" t="s">
        <v>415</v>
      </c>
      <c r="I2741" s="5">
        <v>6842</v>
      </c>
    </row>
    <row r="2742" spans="1:9" ht="20.100000000000001" customHeight="1" x14ac:dyDescent="0.25">
      <c r="A2742" s="172"/>
      <c r="B2742" s="169"/>
      <c r="C2742" s="169"/>
      <c r="D2742" s="188" t="s">
        <v>134</v>
      </c>
      <c r="E2742" s="189"/>
      <c r="F2742" s="190"/>
      <c r="G2742" s="104" t="s">
        <v>49</v>
      </c>
      <c r="H2742" s="104" t="s">
        <v>415</v>
      </c>
      <c r="I2742" s="5">
        <v>3594</v>
      </c>
    </row>
    <row r="2743" spans="1:9" ht="20.100000000000001" customHeight="1" x14ac:dyDescent="0.25">
      <c r="A2743" s="172"/>
      <c r="B2743" s="169"/>
      <c r="C2743" s="170"/>
      <c r="D2743" s="188" t="s">
        <v>25</v>
      </c>
      <c r="E2743" s="189"/>
      <c r="F2743" s="190"/>
      <c r="G2743" s="104" t="s">
        <v>49</v>
      </c>
      <c r="H2743" s="104" t="s">
        <v>415</v>
      </c>
      <c r="I2743" s="5">
        <v>3248</v>
      </c>
    </row>
    <row r="2744" spans="1:9" ht="20.100000000000001" customHeight="1" x14ac:dyDescent="0.25">
      <c r="A2744" s="172"/>
      <c r="B2744" s="169"/>
      <c r="C2744" s="174" t="s">
        <v>124</v>
      </c>
      <c r="D2744" s="188" t="s">
        <v>7</v>
      </c>
      <c r="E2744" s="189"/>
      <c r="F2744" s="190"/>
      <c r="G2744" s="104" t="s">
        <v>49</v>
      </c>
      <c r="H2744" s="104" t="s">
        <v>415</v>
      </c>
      <c r="I2744" s="5">
        <v>957</v>
      </c>
    </row>
    <row r="2745" spans="1:9" ht="20.100000000000001" customHeight="1" x14ac:dyDescent="0.25">
      <c r="A2745" s="172"/>
      <c r="B2745" s="169"/>
      <c r="C2745" s="175"/>
      <c r="D2745" s="188" t="s">
        <v>134</v>
      </c>
      <c r="E2745" s="189"/>
      <c r="F2745" s="190"/>
      <c r="G2745" s="104" t="s">
        <v>49</v>
      </c>
      <c r="H2745" s="104" t="s">
        <v>415</v>
      </c>
      <c r="I2745" s="5">
        <v>559</v>
      </c>
    </row>
    <row r="2746" spans="1:9" ht="20.100000000000001" customHeight="1" x14ac:dyDescent="0.25">
      <c r="A2746" s="172"/>
      <c r="B2746" s="169"/>
      <c r="C2746" s="176"/>
      <c r="D2746" s="188" t="s">
        <v>25</v>
      </c>
      <c r="E2746" s="189"/>
      <c r="F2746" s="190"/>
      <c r="G2746" s="104" t="s">
        <v>49</v>
      </c>
      <c r="H2746" s="104" t="s">
        <v>415</v>
      </c>
      <c r="I2746" s="5">
        <v>398</v>
      </c>
    </row>
    <row r="2747" spans="1:9" ht="20.100000000000001" customHeight="1" x14ac:dyDescent="0.25">
      <c r="A2747" s="172"/>
      <c r="B2747" s="169"/>
      <c r="C2747" s="174" t="s">
        <v>125</v>
      </c>
      <c r="D2747" s="188" t="s">
        <v>7</v>
      </c>
      <c r="E2747" s="191"/>
      <c r="F2747" s="192"/>
      <c r="G2747" s="104" t="s">
        <v>49</v>
      </c>
      <c r="H2747" s="104" t="s">
        <v>415</v>
      </c>
      <c r="I2747" s="5">
        <v>1094</v>
      </c>
    </row>
    <row r="2748" spans="1:9" ht="20.100000000000001" customHeight="1" x14ac:dyDescent="0.25">
      <c r="A2748" s="172"/>
      <c r="B2748" s="169"/>
      <c r="C2748" s="175"/>
      <c r="D2748" s="188" t="s">
        <v>134</v>
      </c>
      <c r="E2748" s="191"/>
      <c r="F2748" s="192"/>
      <c r="G2748" s="104" t="s">
        <v>49</v>
      </c>
      <c r="H2748" s="104" t="s">
        <v>415</v>
      </c>
      <c r="I2748" s="5">
        <v>218</v>
      </c>
    </row>
    <row r="2749" spans="1:9" ht="20.100000000000001" customHeight="1" x14ac:dyDescent="0.25">
      <c r="A2749" s="172"/>
      <c r="B2749" s="170"/>
      <c r="C2749" s="176"/>
      <c r="D2749" s="188" t="s">
        <v>25</v>
      </c>
      <c r="E2749" s="191"/>
      <c r="F2749" s="192"/>
      <c r="G2749" s="104" t="s">
        <v>49</v>
      </c>
      <c r="H2749" s="104" t="s">
        <v>415</v>
      </c>
      <c r="I2749" s="5">
        <v>876</v>
      </c>
    </row>
    <row r="2750" spans="1:9" ht="20.100000000000001" customHeight="1" x14ac:dyDescent="0.25">
      <c r="A2750" s="172"/>
      <c r="B2750" s="168" t="s">
        <v>87</v>
      </c>
      <c r="C2750" s="174" t="s">
        <v>126</v>
      </c>
      <c r="D2750" s="184" t="s">
        <v>7</v>
      </c>
      <c r="E2750" s="195"/>
      <c r="F2750" s="171"/>
      <c r="G2750" s="104" t="s">
        <v>127</v>
      </c>
      <c r="H2750" s="104" t="s">
        <v>416</v>
      </c>
      <c r="I2750" s="5">
        <v>221</v>
      </c>
    </row>
    <row r="2751" spans="1:9" ht="20.100000000000001" customHeight="1" x14ac:dyDescent="0.25">
      <c r="A2751" s="172"/>
      <c r="B2751" s="169"/>
      <c r="C2751" s="193"/>
      <c r="D2751" s="12"/>
      <c r="E2751" s="196" t="s">
        <v>137</v>
      </c>
      <c r="F2751" s="197"/>
      <c r="G2751" s="286" t="s">
        <v>6</v>
      </c>
      <c r="H2751" s="286" t="s">
        <v>417</v>
      </c>
      <c r="I2751" s="292">
        <f>(I2757+I2758)/I2750*100</f>
        <v>13.574660633484163</v>
      </c>
    </row>
    <row r="2752" spans="1:9" ht="20.100000000000001" customHeight="1" x14ac:dyDescent="0.25">
      <c r="A2752" s="172"/>
      <c r="B2752" s="169"/>
      <c r="C2752" s="193"/>
      <c r="D2752" s="12"/>
      <c r="E2752" s="198"/>
      <c r="F2752" s="199"/>
      <c r="G2752" s="287"/>
      <c r="H2752" s="287"/>
      <c r="I2752" s="293"/>
    </row>
    <row r="2753" spans="1:9" ht="20.100000000000001" customHeight="1" x14ac:dyDescent="0.25">
      <c r="A2753" s="172"/>
      <c r="B2753" s="169"/>
      <c r="C2753" s="193"/>
      <c r="D2753" s="12"/>
      <c r="E2753" s="196" t="s">
        <v>128</v>
      </c>
      <c r="F2753" s="197"/>
      <c r="G2753" s="286" t="s">
        <v>6</v>
      </c>
      <c r="H2753" s="286" t="s">
        <v>417</v>
      </c>
      <c r="I2753" s="292">
        <f>I2751/2</f>
        <v>6.7873303167420813</v>
      </c>
    </row>
    <row r="2754" spans="1:9" ht="20.100000000000001" customHeight="1" x14ac:dyDescent="0.25">
      <c r="A2754" s="172"/>
      <c r="B2754" s="169"/>
      <c r="C2754" s="193"/>
      <c r="D2754" s="12"/>
      <c r="E2754" s="198"/>
      <c r="F2754" s="199"/>
      <c r="G2754" s="287"/>
      <c r="H2754" s="287"/>
      <c r="I2754" s="293"/>
    </row>
    <row r="2755" spans="1:9" ht="20.100000000000001" customHeight="1" x14ac:dyDescent="0.25">
      <c r="A2755" s="172"/>
      <c r="B2755" s="169"/>
      <c r="C2755" s="193"/>
      <c r="D2755" s="13"/>
      <c r="E2755" s="65" t="s">
        <v>218</v>
      </c>
      <c r="F2755" s="66"/>
      <c r="G2755" s="3" t="s">
        <v>5</v>
      </c>
      <c r="H2755" s="10" t="s">
        <v>417</v>
      </c>
      <c r="I2755" s="27" t="e">
        <f>I2750/N533*1000</f>
        <v>#DIV/0!</v>
      </c>
    </row>
    <row r="2756" spans="1:9" ht="20.100000000000001" customHeight="1" x14ac:dyDescent="0.25">
      <c r="A2756" s="172"/>
      <c r="B2756" s="169"/>
      <c r="C2756" s="193"/>
      <c r="D2756" s="59" t="s">
        <v>129</v>
      </c>
      <c r="E2756" s="11"/>
      <c r="F2756" s="60"/>
      <c r="G2756" s="104" t="s">
        <v>127</v>
      </c>
      <c r="H2756" s="104" t="s">
        <v>416</v>
      </c>
      <c r="I2756" s="9">
        <f>I2750-I2757-I2758</f>
        <v>191</v>
      </c>
    </row>
    <row r="2757" spans="1:9" ht="20.100000000000001" customHeight="1" x14ac:dyDescent="0.25">
      <c r="A2757" s="172"/>
      <c r="B2757" s="169"/>
      <c r="C2757" s="193"/>
      <c r="D2757" s="59" t="s">
        <v>206</v>
      </c>
      <c r="E2757" s="11"/>
      <c r="F2757" s="60"/>
      <c r="G2757" s="104" t="s">
        <v>127</v>
      </c>
      <c r="H2757" s="104" t="s">
        <v>416</v>
      </c>
      <c r="I2757" s="9">
        <v>15</v>
      </c>
    </row>
    <row r="2758" spans="1:9" ht="20.100000000000001" customHeight="1" x14ac:dyDescent="0.25">
      <c r="A2758" s="172"/>
      <c r="B2758" s="169"/>
      <c r="C2758" s="194"/>
      <c r="D2758" s="59" t="s">
        <v>219</v>
      </c>
      <c r="E2758" s="11"/>
      <c r="F2758" s="63"/>
      <c r="G2758" s="104" t="s">
        <v>127</v>
      </c>
      <c r="H2758" s="104" t="s">
        <v>416</v>
      </c>
      <c r="I2758" s="9">
        <v>15</v>
      </c>
    </row>
    <row r="2759" spans="1:9" ht="20.100000000000001" customHeight="1" x14ac:dyDescent="0.25">
      <c r="A2759" s="172"/>
      <c r="B2759" s="169"/>
      <c r="C2759" s="156" t="s">
        <v>130</v>
      </c>
      <c r="D2759" s="184" t="s">
        <v>7</v>
      </c>
      <c r="E2759" s="195"/>
      <c r="F2759" s="171"/>
      <c r="G2759" s="104" t="s">
        <v>127</v>
      </c>
      <c r="H2759" s="104" t="s">
        <v>416</v>
      </c>
      <c r="I2759" s="5">
        <v>69</v>
      </c>
    </row>
    <row r="2760" spans="1:9" ht="20.100000000000001" customHeight="1" x14ac:dyDescent="0.25">
      <c r="A2760" s="172"/>
      <c r="B2760" s="169"/>
      <c r="C2760" s="158"/>
      <c r="D2760" s="12"/>
      <c r="E2760" s="196" t="s">
        <v>207</v>
      </c>
      <c r="F2760" s="197"/>
      <c r="G2760" s="286" t="s">
        <v>6</v>
      </c>
      <c r="H2760" s="286" t="s">
        <v>417</v>
      </c>
      <c r="I2760" s="292">
        <f>(I2766+I2767)/I2759*100</f>
        <v>20.289855072463769</v>
      </c>
    </row>
    <row r="2761" spans="1:9" ht="20.100000000000001" customHeight="1" x14ac:dyDescent="0.25">
      <c r="A2761" s="172"/>
      <c r="B2761" s="169"/>
      <c r="C2761" s="158"/>
      <c r="D2761" s="12"/>
      <c r="E2761" s="198"/>
      <c r="F2761" s="199"/>
      <c r="G2761" s="287"/>
      <c r="H2761" s="287"/>
      <c r="I2761" s="293"/>
    </row>
    <row r="2762" spans="1:9" ht="20.100000000000001" customHeight="1" x14ac:dyDescent="0.25">
      <c r="A2762" s="172"/>
      <c r="B2762" s="169"/>
      <c r="C2762" s="158"/>
      <c r="D2762" s="12"/>
      <c r="E2762" s="196" t="s">
        <v>131</v>
      </c>
      <c r="F2762" s="197"/>
      <c r="G2762" s="286" t="s">
        <v>6</v>
      </c>
      <c r="H2762" s="286" t="s">
        <v>417</v>
      </c>
      <c r="I2762" s="292">
        <f>I2760/2</f>
        <v>10.144927536231885</v>
      </c>
    </row>
    <row r="2763" spans="1:9" ht="20.100000000000001" customHeight="1" x14ac:dyDescent="0.25">
      <c r="A2763" s="172"/>
      <c r="B2763" s="169"/>
      <c r="C2763" s="158"/>
      <c r="D2763" s="12"/>
      <c r="E2763" s="198"/>
      <c r="F2763" s="199"/>
      <c r="G2763" s="287"/>
      <c r="H2763" s="287"/>
      <c r="I2763" s="293"/>
    </row>
    <row r="2764" spans="1:9" ht="20.100000000000001" customHeight="1" x14ac:dyDescent="0.25">
      <c r="A2764" s="172"/>
      <c r="B2764" s="169"/>
      <c r="C2764" s="158"/>
      <c r="D2764" s="13"/>
      <c r="E2764" s="65" t="s">
        <v>220</v>
      </c>
      <c r="F2764" s="66"/>
      <c r="G2764" s="3" t="s">
        <v>5</v>
      </c>
      <c r="H2764" s="10" t="s">
        <v>417</v>
      </c>
      <c r="I2764" s="27" t="e">
        <f>I2759/N533*1000</f>
        <v>#DIV/0!</v>
      </c>
    </row>
    <row r="2765" spans="1:9" ht="20.100000000000001" customHeight="1" x14ac:dyDescent="0.25">
      <c r="A2765" s="172"/>
      <c r="B2765" s="169"/>
      <c r="C2765" s="158"/>
      <c r="D2765" s="59" t="s">
        <v>129</v>
      </c>
      <c r="E2765" s="11"/>
      <c r="F2765" s="60"/>
      <c r="G2765" s="104" t="s">
        <v>127</v>
      </c>
      <c r="H2765" s="104" t="s">
        <v>416</v>
      </c>
      <c r="I2765" s="9">
        <f>I2759-I2766-I2767</f>
        <v>55</v>
      </c>
    </row>
    <row r="2766" spans="1:9" ht="20.100000000000001" customHeight="1" x14ac:dyDescent="0.25">
      <c r="A2766" s="172"/>
      <c r="B2766" s="169"/>
      <c r="C2766" s="158"/>
      <c r="D2766" s="59" t="s">
        <v>206</v>
      </c>
      <c r="E2766" s="11"/>
      <c r="F2766" s="60"/>
      <c r="G2766" s="104" t="s">
        <v>127</v>
      </c>
      <c r="H2766" s="104" t="s">
        <v>416</v>
      </c>
      <c r="I2766" s="9">
        <v>10</v>
      </c>
    </row>
    <row r="2767" spans="1:9" ht="20.100000000000001" customHeight="1" x14ac:dyDescent="0.25">
      <c r="A2767" s="173"/>
      <c r="B2767" s="169"/>
      <c r="C2767" s="157"/>
      <c r="D2767" s="59" t="s">
        <v>219</v>
      </c>
      <c r="E2767" s="11"/>
      <c r="F2767" s="63"/>
      <c r="G2767" s="104" t="s">
        <v>127</v>
      </c>
      <c r="H2767" s="104" t="s">
        <v>416</v>
      </c>
      <c r="I2767" s="5">
        <v>4</v>
      </c>
    </row>
    <row r="2768" spans="1:9" ht="20.100000000000001" customHeight="1" x14ac:dyDescent="0.25">
      <c r="A2768" s="171" t="s">
        <v>123</v>
      </c>
      <c r="B2768" s="169"/>
      <c r="C2768" s="184" t="s">
        <v>133</v>
      </c>
      <c r="D2768" s="185"/>
      <c r="E2768" s="201" t="s">
        <v>134</v>
      </c>
      <c r="F2768" s="202"/>
      <c r="G2768" s="3" t="s">
        <v>5</v>
      </c>
      <c r="H2768" s="10" t="s">
        <v>417</v>
      </c>
      <c r="I2768" s="25" t="e">
        <f>I2759/Q533*1000</f>
        <v>#DIV/0!</v>
      </c>
    </row>
    <row r="2769" spans="1:9" ht="20.100000000000001" customHeight="1" x14ac:dyDescent="0.25">
      <c r="A2769" s="172"/>
      <c r="B2769" s="169"/>
      <c r="C2769" s="186"/>
      <c r="D2769" s="187"/>
      <c r="E2769" s="201" t="s">
        <v>25</v>
      </c>
      <c r="F2769" s="202"/>
      <c r="G2769" s="3" t="s">
        <v>5</v>
      </c>
      <c r="H2769" s="10" t="s">
        <v>417</v>
      </c>
      <c r="I2769" s="25" t="e">
        <f>I2759/R533*1000</f>
        <v>#DIV/0!</v>
      </c>
    </row>
    <row r="2770" spans="1:9" ht="20.100000000000001" customHeight="1" x14ac:dyDescent="0.25">
      <c r="A2770" s="172"/>
      <c r="B2770" s="169"/>
      <c r="C2770" s="168" t="s">
        <v>139</v>
      </c>
      <c r="D2770" s="188" t="s">
        <v>7</v>
      </c>
      <c r="E2770" s="189"/>
      <c r="F2770" s="190"/>
      <c r="G2770" s="104" t="s">
        <v>49</v>
      </c>
      <c r="H2770" s="104" t="s">
        <v>415</v>
      </c>
      <c r="I2770" s="5">
        <v>13307</v>
      </c>
    </row>
    <row r="2771" spans="1:9" ht="20.100000000000001" customHeight="1" x14ac:dyDescent="0.25">
      <c r="A2771" s="172"/>
      <c r="B2771" s="169"/>
      <c r="C2771" s="177"/>
      <c r="D2771" s="188" t="s">
        <v>134</v>
      </c>
      <c r="E2771" s="189"/>
      <c r="F2771" s="190"/>
      <c r="G2771" s="104" t="s">
        <v>49</v>
      </c>
      <c r="H2771" s="104" t="s">
        <v>415</v>
      </c>
      <c r="I2771" s="5">
        <v>7342</v>
      </c>
    </row>
    <row r="2772" spans="1:9" ht="20.100000000000001" customHeight="1" x14ac:dyDescent="0.25">
      <c r="A2772" s="172"/>
      <c r="B2772" s="169"/>
      <c r="C2772" s="183"/>
      <c r="D2772" s="188" t="s">
        <v>25</v>
      </c>
      <c r="E2772" s="189"/>
      <c r="F2772" s="190"/>
      <c r="G2772" s="104" t="s">
        <v>49</v>
      </c>
      <c r="H2772" s="104" t="s">
        <v>415</v>
      </c>
      <c r="I2772" s="5">
        <v>5965</v>
      </c>
    </row>
    <row r="2773" spans="1:9" ht="20.100000000000001" customHeight="1" x14ac:dyDescent="0.25">
      <c r="A2773" s="172"/>
      <c r="B2773" s="169"/>
      <c r="C2773" s="168" t="s">
        <v>140</v>
      </c>
      <c r="D2773" s="188" t="s">
        <v>7</v>
      </c>
      <c r="E2773" s="189"/>
      <c r="F2773" s="190"/>
      <c r="G2773" s="104" t="s">
        <v>49</v>
      </c>
      <c r="H2773" s="104" t="s">
        <v>415</v>
      </c>
      <c r="I2773" s="5">
        <v>14859</v>
      </c>
    </row>
    <row r="2774" spans="1:9" ht="20.100000000000001" customHeight="1" x14ac:dyDescent="0.25">
      <c r="A2774" s="172"/>
      <c r="B2774" s="169"/>
      <c r="C2774" s="177"/>
      <c r="D2774" s="188" t="s">
        <v>134</v>
      </c>
      <c r="E2774" s="189"/>
      <c r="F2774" s="190"/>
      <c r="G2774" s="104" t="s">
        <v>49</v>
      </c>
      <c r="H2774" s="104" t="s">
        <v>415</v>
      </c>
      <c r="I2774" s="5">
        <v>7667</v>
      </c>
    </row>
    <row r="2775" spans="1:9" ht="20.100000000000001" customHeight="1" x14ac:dyDescent="0.25">
      <c r="A2775" s="172"/>
      <c r="B2775" s="169"/>
      <c r="C2775" s="183"/>
      <c r="D2775" s="188" t="s">
        <v>25</v>
      </c>
      <c r="E2775" s="189"/>
      <c r="F2775" s="190"/>
      <c r="G2775" s="104" t="s">
        <v>49</v>
      </c>
      <c r="H2775" s="104" t="s">
        <v>415</v>
      </c>
      <c r="I2775" s="5">
        <v>7192</v>
      </c>
    </row>
    <row r="2776" spans="1:9" ht="20.100000000000001" customHeight="1" x14ac:dyDescent="0.25">
      <c r="A2776" s="172"/>
      <c r="B2776" s="169"/>
      <c r="C2776" s="168" t="s">
        <v>141</v>
      </c>
      <c r="D2776" s="188" t="s">
        <v>7</v>
      </c>
      <c r="E2776" s="189"/>
      <c r="F2776" s="190"/>
      <c r="G2776" s="104" t="s">
        <v>49</v>
      </c>
      <c r="H2776" s="104" t="s">
        <v>415</v>
      </c>
      <c r="I2776" s="5">
        <v>1844</v>
      </c>
    </row>
    <row r="2777" spans="1:9" ht="20.100000000000001" customHeight="1" x14ac:dyDescent="0.25">
      <c r="A2777" s="172"/>
      <c r="B2777" s="169"/>
      <c r="C2777" s="169"/>
      <c r="D2777" s="188" t="s">
        <v>134</v>
      </c>
      <c r="E2777" s="189"/>
      <c r="F2777" s="190"/>
      <c r="G2777" s="104" t="s">
        <v>49</v>
      </c>
      <c r="H2777" s="104" t="s">
        <v>415</v>
      </c>
      <c r="I2777" s="5">
        <v>997</v>
      </c>
    </row>
    <row r="2778" spans="1:9" ht="20.100000000000001" customHeight="1" x14ac:dyDescent="0.25">
      <c r="A2778" s="172"/>
      <c r="B2778" s="169"/>
      <c r="C2778" s="170"/>
      <c r="D2778" s="188" t="s">
        <v>25</v>
      </c>
      <c r="E2778" s="189"/>
      <c r="F2778" s="190"/>
      <c r="G2778" s="104" t="s">
        <v>49</v>
      </c>
      <c r="H2778" s="104" t="s">
        <v>415</v>
      </c>
      <c r="I2778" s="5">
        <v>847</v>
      </c>
    </row>
    <row r="2779" spans="1:9" ht="20.100000000000001" customHeight="1" x14ac:dyDescent="0.25">
      <c r="A2779" s="172"/>
      <c r="B2779" s="169"/>
      <c r="C2779" s="174" t="s">
        <v>125</v>
      </c>
      <c r="D2779" s="188" t="s">
        <v>7</v>
      </c>
      <c r="E2779" s="191"/>
      <c r="F2779" s="192"/>
      <c r="G2779" s="104" t="s">
        <v>49</v>
      </c>
      <c r="H2779" s="104" t="s">
        <v>415</v>
      </c>
      <c r="I2779" s="5">
        <v>2024</v>
      </c>
    </row>
    <row r="2780" spans="1:9" ht="20.100000000000001" customHeight="1" x14ac:dyDescent="0.25">
      <c r="A2780" s="172"/>
      <c r="B2780" s="169"/>
      <c r="C2780" s="175"/>
      <c r="D2780" s="188" t="s">
        <v>134</v>
      </c>
      <c r="E2780" s="191"/>
      <c r="F2780" s="192"/>
      <c r="G2780" s="104" t="s">
        <v>49</v>
      </c>
      <c r="H2780" s="104" t="s">
        <v>415</v>
      </c>
      <c r="I2780" s="5">
        <v>442</v>
      </c>
    </row>
    <row r="2781" spans="1:9" ht="20.100000000000001" customHeight="1" x14ac:dyDescent="0.25">
      <c r="A2781" s="172"/>
      <c r="B2781" s="170"/>
      <c r="C2781" s="176"/>
      <c r="D2781" s="188" t="s">
        <v>25</v>
      </c>
      <c r="E2781" s="191"/>
      <c r="F2781" s="192"/>
      <c r="G2781" s="104" t="s">
        <v>49</v>
      </c>
      <c r="H2781" s="104" t="s">
        <v>415</v>
      </c>
      <c r="I2781" s="5">
        <v>1582</v>
      </c>
    </row>
    <row r="2782" spans="1:9" ht="20.100000000000001" customHeight="1" x14ac:dyDescent="0.25">
      <c r="A2782" s="172"/>
      <c r="B2782" s="168" t="s">
        <v>120</v>
      </c>
      <c r="C2782" s="174" t="s">
        <v>126</v>
      </c>
      <c r="D2782" s="184" t="s">
        <v>7</v>
      </c>
      <c r="E2782" s="195"/>
      <c r="F2782" s="171"/>
      <c r="G2782" s="104" t="s">
        <v>127</v>
      </c>
      <c r="H2782" s="104" t="s">
        <v>416</v>
      </c>
      <c r="I2782" s="5">
        <v>134</v>
      </c>
    </row>
    <row r="2783" spans="1:9" ht="20.100000000000001" customHeight="1" x14ac:dyDescent="0.25">
      <c r="A2783" s="172"/>
      <c r="B2783" s="169"/>
      <c r="C2783" s="193"/>
      <c r="D2783" s="12"/>
      <c r="E2783" s="196" t="s">
        <v>137</v>
      </c>
      <c r="F2783" s="197"/>
      <c r="G2783" s="286" t="s">
        <v>6</v>
      </c>
      <c r="H2783" s="286" t="s">
        <v>417</v>
      </c>
      <c r="I2783" s="292">
        <f>(I2789+I2790)/I2782*100</f>
        <v>14.17910447761194</v>
      </c>
    </row>
    <row r="2784" spans="1:9" ht="20.100000000000001" customHeight="1" x14ac:dyDescent="0.25">
      <c r="A2784" s="172"/>
      <c r="B2784" s="169"/>
      <c r="C2784" s="193"/>
      <c r="D2784" s="12"/>
      <c r="E2784" s="198"/>
      <c r="F2784" s="199"/>
      <c r="G2784" s="287"/>
      <c r="H2784" s="287"/>
      <c r="I2784" s="293"/>
    </row>
    <row r="2785" spans="1:9" ht="20.100000000000001" customHeight="1" x14ac:dyDescent="0.25">
      <c r="A2785" s="172"/>
      <c r="B2785" s="169"/>
      <c r="C2785" s="193"/>
      <c r="D2785" s="12"/>
      <c r="E2785" s="196" t="s">
        <v>128</v>
      </c>
      <c r="F2785" s="197"/>
      <c r="G2785" s="286" t="s">
        <v>6</v>
      </c>
      <c r="H2785" s="286" t="s">
        <v>417</v>
      </c>
      <c r="I2785" s="292">
        <f>I2783/2</f>
        <v>7.08955223880597</v>
      </c>
    </row>
    <row r="2786" spans="1:9" ht="20.100000000000001" customHeight="1" x14ac:dyDescent="0.25">
      <c r="A2786" s="172"/>
      <c r="B2786" s="169"/>
      <c r="C2786" s="193"/>
      <c r="D2786" s="12"/>
      <c r="E2786" s="198"/>
      <c r="F2786" s="199"/>
      <c r="G2786" s="287"/>
      <c r="H2786" s="287"/>
      <c r="I2786" s="293"/>
    </row>
    <row r="2787" spans="1:9" ht="20.100000000000001" customHeight="1" x14ac:dyDescent="0.25">
      <c r="A2787" s="172"/>
      <c r="B2787" s="169"/>
      <c r="C2787" s="193"/>
      <c r="D2787" s="13"/>
      <c r="E2787" s="65" t="s">
        <v>218</v>
      </c>
      <c r="F2787" s="66"/>
      <c r="G2787" s="3" t="s">
        <v>5</v>
      </c>
      <c r="H2787" s="10" t="s">
        <v>417</v>
      </c>
      <c r="I2787" s="27" t="e">
        <f>I2782/N534*1000</f>
        <v>#DIV/0!</v>
      </c>
    </row>
    <row r="2788" spans="1:9" ht="20.100000000000001" customHeight="1" x14ac:dyDescent="0.25">
      <c r="A2788" s="172"/>
      <c r="B2788" s="169"/>
      <c r="C2788" s="193"/>
      <c r="D2788" s="59" t="s">
        <v>129</v>
      </c>
      <c r="E2788" s="11"/>
      <c r="F2788" s="60"/>
      <c r="G2788" s="104" t="s">
        <v>127</v>
      </c>
      <c r="H2788" s="104" t="s">
        <v>416</v>
      </c>
      <c r="I2788" s="9">
        <f>I2782-I2789-I2790</f>
        <v>115</v>
      </c>
    </row>
    <row r="2789" spans="1:9" ht="20.100000000000001" customHeight="1" x14ac:dyDescent="0.25">
      <c r="A2789" s="172"/>
      <c r="B2789" s="169"/>
      <c r="C2789" s="193"/>
      <c r="D2789" s="59" t="s">
        <v>206</v>
      </c>
      <c r="E2789" s="11"/>
      <c r="F2789" s="60"/>
      <c r="G2789" s="104" t="s">
        <v>127</v>
      </c>
      <c r="H2789" s="104" t="s">
        <v>416</v>
      </c>
      <c r="I2789" s="9">
        <v>10</v>
      </c>
    </row>
    <row r="2790" spans="1:9" ht="20.100000000000001" customHeight="1" x14ac:dyDescent="0.25">
      <c r="A2790" s="172"/>
      <c r="B2790" s="169"/>
      <c r="C2790" s="194"/>
      <c r="D2790" s="59" t="s">
        <v>219</v>
      </c>
      <c r="E2790" s="11"/>
      <c r="F2790" s="63"/>
      <c r="G2790" s="104" t="s">
        <v>127</v>
      </c>
      <c r="H2790" s="104" t="s">
        <v>416</v>
      </c>
      <c r="I2790" s="9">
        <v>9</v>
      </c>
    </row>
    <row r="2791" spans="1:9" ht="20.100000000000001" customHeight="1" x14ac:dyDescent="0.25">
      <c r="A2791" s="172"/>
      <c r="B2791" s="169"/>
      <c r="C2791" s="156" t="s">
        <v>130</v>
      </c>
      <c r="D2791" s="184" t="s">
        <v>7</v>
      </c>
      <c r="E2791" s="195"/>
      <c r="F2791" s="171"/>
      <c r="G2791" s="104" t="s">
        <v>127</v>
      </c>
      <c r="H2791" s="104" t="s">
        <v>416</v>
      </c>
      <c r="I2791" s="5">
        <v>32</v>
      </c>
    </row>
    <row r="2792" spans="1:9" ht="20.100000000000001" customHeight="1" x14ac:dyDescent="0.25">
      <c r="A2792" s="172"/>
      <c r="B2792" s="169"/>
      <c r="C2792" s="158"/>
      <c r="D2792" s="12"/>
      <c r="E2792" s="196" t="s">
        <v>207</v>
      </c>
      <c r="F2792" s="197"/>
      <c r="G2792" s="286" t="s">
        <v>6</v>
      </c>
      <c r="H2792" s="286" t="s">
        <v>417</v>
      </c>
      <c r="I2792" s="292">
        <f>(I2798+I2799)/I2791*100</f>
        <v>15.625</v>
      </c>
    </row>
    <row r="2793" spans="1:9" ht="20.100000000000001" customHeight="1" x14ac:dyDescent="0.25">
      <c r="A2793" s="172"/>
      <c r="B2793" s="169"/>
      <c r="C2793" s="158"/>
      <c r="D2793" s="12"/>
      <c r="E2793" s="198"/>
      <c r="F2793" s="199"/>
      <c r="G2793" s="287"/>
      <c r="H2793" s="287"/>
      <c r="I2793" s="293"/>
    </row>
    <row r="2794" spans="1:9" ht="20.100000000000001" customHeight="1" x14ac:dyDescent="0.25">
      <c r="A2794" s="172"/>
      <c r="B2794" s="169"/>
      <c r="C2794" s="158"/>
      <c r="D2794" s="12"/>
      <c r="E2794" s="196" t="s">
        <v>131</v>
      </c>
      <c r="F2794" s="197"/>
      <c r="G2794" s="286" t="s">
        <v>6</v>
      </c>
      <c r="H2794" s="286" t="s">
        <v>417</v>
      </c>
      <c r="I2794" s="292">
        <f>I2792/2</f>
        <v>7.8125</v>
      </c>
    </row>
    <row r="2795" spans="1:9" ht="20.100000000000001" customHeight="1" x14ac:dyDescent="0.25">
      <c r="A2795" s="172"/>
      <c r="B2795" s="169"/>
      <c r="C2795" s="158"/>
      <c r="D2795" s="12"/>
      <c r="E2795" s="198"/>
      <c r="F2795" s="199"/>
      <c r="G2795" s="287"/>
      <c r="H2795" s="287"/>
      <c r="I2795" s="293"/>
    </row>
    <row r="2796" spans="1:9" ht="20.100000000000001" customHeight="1" x14ac:dyDescent="0.25">
      <c r="A2796" s="172"/>
      <c r="B2796" s="169"/>
      <c r="C2796" s="158"/>
      <c r="D2796" s="13"/>
      <c r="E2796" s="65" t="s">
        <v>220</v>
      </c>
      <c r="F2796" s="66"/>
      <c r="G2796" s="3" t="s">
        <v>5</v>
      </c>
      <c r="H2796" s="10" t="s">
        <v>417</v>
      </c>
      <c r="I2796" s="27" t="e">
        <f>I2791/N534*1000</f>
        <v>#DIV/0!</v>
      </c>
    </row>
    <row r="2797" spans="1:9" ht="20.100000000000001" customHeight="1" x14ac:dyDescent="0.25">
      <c r="A2797" s="172"/>
      <c r="B2797" s="169"/>
      <c r="C2797" s="158"/>
      <c r="D2797" s="59" t="s">
        <v>129</v>
      </c>
      <c r="E2797" s="11"/>
      <c r="F2797" s="60"/>
      <c r="G2797" s="104" t="s">
        <v>127</v>
      </c>
      <c r="H2797" s="104" t="s">
        <v>416</v>
      </c>
      <c r="I2797" s="9">
        <f>I2791-I2798-I2799</f>
        <v>27</v>
      </c>
    </row>
    <row r="2798" spans="1:9" ht="20.100000000000001" customHeight="1" x14ac:dyDescent="0.25">
      <c r="A2798" s="172"/>
      <c r="B2798" s="169"/>
      <c r="C2798" s="158"/>
      <c r="D2798" s="59" t="s">
        <v>206</v>
      </c>
      <c r="E2798" s="11"/>
      <c r="F2798" s="60"/>
      <c r="G2798" s="104" t="s">
        <v>127</v>
      </c>
      <c r="H2798" s="104" t="s">
        <v>416</v>
      </c>
      <c r="I2798" s="9">
        <v>3</v>
      </c>
    </row>
    <row r="2799" spans="1:9" ht="20.100000000000001" customHeight="1" x14ac:dyDescent="0.25">
      <c r="A2799" s="172"/>
      <c r="B2799" s="169"/>
      <c r="C2799" s="157"/>
      <c r="D2799" s="59" t="s">
        <v>219</v>
      </c>
      <c r="E2799" s="11"/>
      <c r="F2799" s="63"/>
      <c r="G2799" s="104" t="s">
        <v>127</v>
      </c>
      <c r="H2799" s="104" t="s">
        <v>416</v>
      </c>
      <c r="I2799" s="5">
        <v>2</v>
      </c>
    </row>
    <row r="2800" spans="1:9" ht="20.100000000000001" customHeight="1" x14ac:dyDescent="0.25">
      <c r="A2800" s="172"/>
      <c r="B2800" s="169"/>
      <c r="C2800" s="184" t="s">
        <v>133</v>
      </c>
      <c r="D2800" s="185"/>
      <c r="E2800" s="201" t="s">
        <v>134</v>
      </c>
      <c r="F2800" s="202"/>
      <c r="G2800" s="3" t="s">
        <v>5</v>
      </c>
      <c r="H2800" s="10" t="s">
        <v>417</v>
      </c>
      <c r="I2800" s="25" t="e">
        <f>I2791/Q534*1000</f>
        <v>#DIV/0!</v>
      </c>
    </row>
    <row r="2801" spans="1:9" ht="20.100000000000001" customHeight="1" x14ac:dyDescent="0.25">
      <c r="A2801" s="172"/>
      <c r="B2801" s="169"/>
      <c r="C2801" s="186"/>
      <c r="D2801" s="187"/>
      <c r="E2801" s="201" t="s">
        <v>25</v>
      </c>
      <c r="F2801" s="202"/>
      <c r="G2801" s="3" t="s">
        <v>5</v>
      </c>
      <c r="H2801" s="10" t="s">
        <v>417</v>
      </c>
      <c r="I2801" s="25" t="e">
        <f>I2791/R534*1000</f>
        <v>#DIV/0!</v>
      </c>
    </row>
    <row r="2802" spans="1:9" ht="20.100000000000001" customHeight="1" x14ac:dyDescent="0.25">
      <c r="A2802" s="173"/>
      <c r="B2802" s="169"/>
      <c r="C2802" s="168" t="s">
        <v>139</v>
      </c>
      <c r="D2802" s="188" t="s">
        <v>7</v>
      </c>
      <c r="E2802" s="189"/>
      <c r="F2802" s="190"/>
      <c r="G2802" s="104" t="s">
        <v>49</v>
      </c>
      <c r="H2802" s="104" t="s">
        <v>415</v>
      </c>
      <c r="I2802" s="5">
        <v>7845</v>
      </c>
    </row>
    <row r="2803" spans="1:9" ht="20.100000000000001" customHeight="1" x14ac:dyDescent="0.25">
      <c r="A2803" s="171" t="s">
        <v>123</v>
      </c>
      <c r="B2803" s="169"/>
      <c r="C2803" s="169"/>
      <c r="D2803" s="188" t="s">
        <v>134</v>
      </c>
      <c r="E2803" s="189"/>
      <c r="F2803" s="190"/>
      <c r="G2803" s="104" t="s">
        <v>49</v>
      </c>
      <c r="H2803" s="104" t="s">
        <v>415</v>
      </c>
      <c r="I2803" s="5">
        <v>4395</v>
      </c>
    </row>
    <row r="2804" spans="1:9" ht="20.100000000000001" customHeight="1" x14ac:dyDescent="0.25">
      <c r="A2804" s="172"/>
      <c r="B2804" s="169"/>
      <c r="C2804" s="170"/>
      <c r="D2804" s="188" t="s">
        <v>25</v>
      </c>
      <c r="E2804" s="189"/>
      <c r="F2804" s="190"/>
      <c r="G2804" s="104" t="s">
        <v>49</v>
      </c>
      <c r="H2804" s="104" t="s">
        <v>415</v>
      </c>
      <c r="I2804" s="5">
        <v>3450</v>
      </c>
    </row>
    <row r="2805" spans="1:9" ht="20.100000000000001" customHeight="1" x14ac:dyDescent="0.25">
      <c r="A2805" s="172"/>
      <c r="B2805" s="169"/>
      <c r="C2805" s="168" t="s">
        <v>140</v>
      </c>
      <c r="D2805" s="188" t="s">
        <v>7</v>
      </c>
      <c r="E2805" s="189"/>
      <c r="F2805" s="190"/>
      <c r="G2805" s="104" t="s">
        <v>49</v>
      </c>
      <c r="H2805" s="104" t="s">
        <v>415</v>
      </c>
      <c r="I2805" s="5">
        <v>9246</v>
      </c>
    </row>
    <row r="2806" spans="1:9" ht="20.100000000000001" customHeight="1" x14ac:dyDescent="0.25">
      <c r="A2806" s="172"/>
      <c r="B2806" s="169"/>
      <c r="C2806" s="177"/>
      <c r="D2806" s="188" t="s">
        <v>134</v>
      </c>
      <c r="E2806" s="189"/>
      <c r="F2806" s="190"/>
      <c r="G2806" s="104" t="s">
        <v>49</v>
      </c>
      <c r="H2806" s="104" t="s">
        <v>415</v>
      </c>
      <c r="I2806" s="5">
        <v>4952</v>
      </c>
    </row>
    <row r="2807" spans="1:9" ht="20.100000000000001" customHeight="1" x14ac:dyDescent="0.25">
      <c r="A2807" s="172"/>
      <c r="B2807" s="169"/>
      <c r="C2807" s="183"/>
      <c r="D2807" s="188" t="s">
        <v>25</v>
      </c>
      <c r="E2807" s="189"/>
      <c r="F2807" s="190"/>
      <c r="G2807" s="104" t="s">
        <v>49</v>
      </c>
      <c r="H2807" s="104" t="s">
        <v>415</v>
      </c>
      <c r="I2807" s="5">
        <v>4294</v>
      </c>
    </row>
    <row r="2808" spans="1:9" ht="20.100000000000001" customHeight="1" x14ac:dyDescent="0.25">
      <c r="A2808" s="172"/>
      <c r="B2808" s="169"/>
      <c r="C2808" s="168" t="s">
        <v>141</v>
      </c>
      <c r="D2808" s="188" t="s">
        <v>7</v>
      </c>
      <c r="E2808" s="189"/>
      <c r="F2808" s="190"/>
      <c r="G2808" s="104" t="s">
        <v>49</v>
      </c>
      <c r="H2808" s="104" t="s">
        <v>415</v>
      </c>
      <c r="I2808" s="5">
        <v>922</v>
      </c>
    </row>
    <row r="2809" spans="1:9" ht="20.100000000000001" customHeight="1" x14ac:dyDescent="0.25">
      <c r="A2809" s="172"/>
      <c r="B2809" s="169"/>
      <c r="C2809" s="177"/>
      <c r="D2809" s="188" t="s">
        <v>134</v>
      </c>
      <c r="E2809" s="189"/>
      <c r="F2809" s="190"/>
      <c r="G2809" s="104" t="s">
        <v>49</v>
      </c>
      <c r="H2809" s="104" t="s">
        <v>415</v>
      </c>
      <c r="I2809" s="5">
        <v>569</v>
      </c>
    </row>
    <row r="2810" spans="1:9" ht="20.100000000000001" customHeight="1" x14ac:dyDescent="0.25">
      <c r="A2810" s="172"/>
      <c r="B2810" s="169"/>
      <c r="C2810" s="183"/>
      <c r="D2810" s="188" t="s">
        <v>25</v>
      </c>
      <c r="E2810" s="189"/>
      <c r="F2810" s="190"/>
      <c r="G2810" s="104" t="s">
        <v>49</v>
      </c>
      <c r="H2810" s="104" t="s">
        <v>415</v>
      </c>
      <c r="I2810" s="5">
        <v>353</v>
      </c>
    </row>
    <row r="2811" spans="1:9" ht="20.100000000000001" customHeight="1" x14ac:dyDescent="0.25">
      <c r="A2811" s="172"/>
      <c r="B2811" s="169"/>
      <c r="C2811" s="168" t="s">
        <v>142</v>
      </c>
      <c r="D2811" s="188" t="s">
        <v>7</v>
      </c>
      <c r="E2811" s="191"/>
      <c r="F2811" s="192"/>
      <c r="G2811" s="104" t="s">
        <v>49</v>
      </c>
      <c r="H2811" s="104" t="s">
        <v>415</v>
      </c>
      <c r="I2811" s="5">
        <v>1396</v>
      </c>
    </row>
    <row r="2812" spans="1:9" ht="20.100000000000001" customHeight="1" x14ac:dyDescent="0.25">
      <c r="A2812" s="172"/>
      <c r="B2812" s="169"/>
      <c r="C2812" s="169"/>
      <c r="D2812" s="188" t="s">
        <v>134</v>
      </c>
      <c r="E2812" s="191"/>
      <c r="F2812" s="192"/>
      <c r="G2812" s="104" t="s">
        <v>49</v>
      </c>
      <c r="H2812" s="104" t="s">
        <v>415</v>
      </c>
      <c r="I2812" s="5">
        <v>335</v>
      </c>
    </row>
    <row r="2813" spans="1:9" ht="20.100000000000001" customHeight="1" x14ac:dyDescent="0.25">
      <c r="A2813" s="172"/>
      <c r="B2813" s="170"/>
      <c r="C2813" s="169"/>
      <c r="D2813" s="188" t="s">
        <v>25</v>
      </c>
      <c r="E2813" s="191"/>
      <c r="F2813" s="192"/>
      <c r="G2813" s="104" t="s">
        <v>49</v>
      </c>
      <c r="H2813" s="104" t="s">
        <v>415</v>
      </c>
      <c r="I2813" s="5">
        <v>1061</v>
      </c>
    </row>
    <row r="2814" spans="1:9" ht="20.100000000000001" customHeight="1" x14ac:dyDescent="0.25">
      <c r="A2814" s="172"/>
      <c r="B2814" s="168" t="s">
        <v>89</v>
      </c>
      <c r="C2814" s="174" t="s">
        <v>126</v>
      </c>
      <c r="D2814" s="184" t="s">
        <v>7</v>
      </c>
      <c r="E2814" s="195"/>
      <c r="F2814" s="171"/>
      <c r="G2814" s="104" t="s">
        <v>127</v>
      </c>
      <c r="H2814" s="104" t="s">
        <v>416</v>
      </c>
      <c r="I2814" s="5">
        <v>516</v>
      </c>
    </row>
    <row r="2815" spans="1:9" ht="20.100000000000001" customHeight="1" x14ac:dyDescent="0.25">
      <c r="A2815" s="172"/>
      <c r="B2815" s="169"/>
      <c r="C2815" s="193"/>
      <c r="D2815" s="12"/>
      <c r="E2815" s="196" t="s">
        <v>137</v>
      </c>
      <c r="F2815" s="197"/>
      <c r="G2815" s="286" t="s">
        <v>6</v>
      </c>
      <c r="H2815" s="286" t="s">
        <v>417</v>
      </c>
      <c r="I2815" s="292">
        <f>(I2821+I2822)/I2814*100</f>
        <v>13.953488372093023</v>
      </c>
    </row>
    <row r="2816" spans="1:9" ht="20.100000000000001" customHeight="1" x14ac:dyDescent="0.25">
      <c r="A2816" s="172"/>
      <c r="B2816" s="169"/>
      <c r="C2816" s="193"/>
      <c r="D2816" s="12"/>
      <c r="E2816" s="198"/>
      <c r="F2816" s="199"/>
      <c r="G2816" s="287"/>
      <c r="H2816" s="287"/>
      <c r="I2816" s="293"/>
    </row>
    <row r="2817" spans="1:9" ht="20.100000000000001" customHeight="1" x14ac:dyDescent="0.25">
      <c r="A2817" s="172"/>
      <c r="B2817" s="169"/>
      <c r="C2817" s="193"/>
      <c r="D2817" s="12"/>
      <c r="E2817" s="196" t="s">
        <v>128</v>
      </c>
      <c r="F2817" s="197"/>
      <c r="G2817" s="286" t="s">
        <v>6</v>
      </c>
      <c r="H2817" s="286" t="s">
        <v>417</v>
      </c>
      <c r="I2817" s="292">
        <f>I2815/2</f>
        <v>6.9767441860465116</v>
      </c>
    </row>
    <row r="2818" spans="1:9" ht="20.100000000000001" customHeight="1" x14ac:dyDescent="0.25">
      <c r="A2818" s="172"/>
      <c r="B2818" s="169"/>
      <c r="C2818" s="193"/>
      <c r="D2818" s="12"/>
      <c r="E2818" s="198"/>
      <c r="F2818" s="199"/>
      <c r="G2818" s="287"/>
      <c r="H2818" s="287"/>
      <c r="I2818" s="293"/>
    </row>
    <row r="2819" spans="1:9" ht="20.100000000000001" customHeight="1" x14ac:dyDescent="0.25">
      <c r="A2819" s="172"/>
      <c r="B2819" s="169"/>
      <c r="C2819" s="193"/>
      <c r="D2819" s="13"/>
      <c r="E2819" s="65" t="s">
        <v>218</v>
      </c>
      <c r="F2819" s="66"/>
      <c r="G2819" s="3" t="s">
        <v>5</v>
      </c>
      <c r="H2819" s="10" t="s">
        <v>417</v>
      </c>
      <c r="I2819" s="27" t="e">
        <f>I2814/N535*1000</f>
        <v>#DIV/0!</v>
      </c>
    </row>
    <row r="2820" spans="1:9" ht="20.100000000000001" customHeight="1" x14ac:dyDescent="0.25">
      <c r="A2820" s="172"/>
      <c r="B2820" s="169"/>
      <c r="C2820" s="193"/>
      <c r="D2820" s="59" t="s">
        <v>129</v>
      </c>
      <c r="E2820" s="11"/>
      <c r="F2820" s="60"/>
      <c r="G2820" s="104" t="s">
        <v>127</v>
      </c>
      <c r="H2820" s="104" t="s">
        <v>416</v>
      </c>
      <c r="I2820" s="9">
        <f>I2814-I2821-I2822</f>
        <v>444</v>
      </c>
    </row>
    <row r="2821" spans="1:9" ht="20.100000000000001" customHeight="1" x14ac:dyDescent="0.25">
      <c r="A2821" s="172"/>
      <c r="B2821" s="169"/>
      <c r="C2821" s="193"/>
      <c r="D2821" s="59" t="s">
        <v>206</v>
      </c>
      <c r="E2821" s="11"/>
      <c r="F2821" s="60"/>
      <c r="G2821" s="104" t="s">
        <v>127</v>
      </c>
      <c r="H2821" s="104" t="s">
        <v>416</v>
      </c>
      <c r="I2821" s="9">
        <v>26</v>
      </c>
    </row>
    <row r="2822" spans="1:9" ht="20.100000000000001" customHeight="1" x14ac:dyDescent="0.25">
      <c r="A2822" s="172"/>
      <c r="B2822" s="169"/>
      <c r="C2822" s="194"/>
      <c r="D2822" s="59" t="s">
        <v>219</v>
      </c>
      <c r="E2822" s="11"/>
      <c r="F2822" s="63"/>
      <c r="G2822" s="104" t="s">
        <v>127</v>
      </c>
      <c r="H2822" s="104" t="s">
        <v>416</v>
      </c>
      <c r="I2822" s="9">
        <v>46</v>
      </c>
    </row>
    <row r="2823" spans="1:9" ht="20.100000000000001" customHeight="1" x14ac:dyDescent="0.25">
      <c r="A2823" s="172"/>
      <c r="B2823" s="169"/>
      <c r="C2823" s="156" t="s">
        <v>130</v>
      </c>
      <c r="D2823" s="184" t="s">
        <v>7</v>
      </c>
      <c r="E2823" s="195"/>
      <c r="F2823" s="171"/>
      <c r="G2823" s="104" t="s">
        <v>127</v>
      </c>
      <c r="H2823" s="104" t="s">
        <v>416</v>
      </c>
      <c r="I2823" s="5">
        <v>156</v>
      </c>
    </row>
    <row r="2824" spans="1:9" ht="20.100000000000001" customHeight="1" x14ac:dyDescent="0.25">
      <c r="A2824" s="172"/>
      <c r="B2824" s="169"/>
      <c r="C2824" s="183"/>
      <c r="D2824" s="12"/>
      <c r="E2824" s="196" t="s">
        <v>207</v>
      </c>
      <c r="F2824" s="197"/>
      <c r="G2824" s="286" t="s">
        <v>6</v>
      </c>
      <c r="H2824" s="286" t="s">
        <v>417</v>
      </c>
      <c r="I2824" s="292">
        <f>(I2830+I2831)/I2823*100</f>
        <v>19.230769230769234</v>
      </c>
    </row>
    <row r="2825" spans="1:9" ht="20.100000000000001" customHeight="1" x14ac:dyDescent="0.25">
      <c r="A2825" s="172"/>
      <c r="B2825" s="169"/>
      <c r="C2825" s="183"/>
      <c r="D2825" s="12"/>
      <c r="E2825" s="198"/>
      <c r="F2825" s="199"/>
      <c r="G2825" s="287"/>
      <c r="H2825" s="287"/>
      <c r="I2825" s="293"/>
    </row>
    <row r="2826" spans="1:9" ht="20.100000000000001" customHeight="1" x14ac:dyDescent="0.25">
      <c r="A2826" s="172"/>
      <c r="B2826" s="169"/>
      <c r="C2826" s="183"/>
      <c r="D2826" s="12"/>
      <c r="E2826" s="196" t="s">
        <v>131</v>
      </c>
      <c r="F2826" s="197"/>
      <c r="G2826" s="286" t="s">
        <v>6</v>
      </c>
      <c r="H2826" s="286" t="s">
        <v>417</v>
      </c>
      <c r="I2826" s="292">
        <f>I2824/2</f>
        <v>9.6153846153846168</v>
      </c>
    </row>
    <row r="2827" spans="1:9" ht="20.100000000000001" customHeight="1" x14ac:dyDescent="0.25">
      <c r="A2827" s="172"/>
      <c r="B2827" s="169"/>
      <c r="C2827" s="183"/>
      <c r="D2827" s="12"/>
      <c r="E2827" s="198"/>
      <c r="F2827" s="199"/>
      <c r="G2827" s="287"/>
      <c r="H2827" s="287"/>
      <c r="I2827" s="293"/>
    </row>
    <row r="2828" spans="1:9" ht="20.100000000000001" customHeight="1" x14ac:dyDescent="0.25">
      <c r="A2828" s="172"/>
      <c r="B2828" s="169"/>
      <c r="C2828" s="183"/>
      <c r="D2828" s="13"/>
      <c r="E2828" s="65" t="s">
        <v>220</v>
      </c>
      <c r="F2828" s="66"/>
      <c r="G2828" s="3" t="s">
        <v>5</v>
      </c>
      <c r="H2828" s="10" t="s">
        <v>417</v>
      </c>
      <c r="I2828" s="27" t="e">
        <f>I2823/N535*1000</f>
        <v>#DIV/0!</v>
      </c>
    </row>
    <row r="2829" spans="1:9" ht="20.100000000000001" customHeight="1" x14ac:dyDescent="0.25">
      <c r="A2829" s="172"/>
      <c r="B2829" s="169"/>
      <c r="C2829" s="183"/>
      <c r="D2829" s="59" t="s">
        <v>129</v>
      </c>
      <c r="E2829" s="11"/>
      <c r="F2829" s="60"/>
      <c r="G2829" s="104" t="s">
        <v>127</v>
      </c>
      <c r="H2829" s="104" t="s">
        <v>416</v>
      </c>
      <c r="I2829" s="9">
        <f>I2823-I2830-I2831</f>
        <v>126</v>
      </c>
    </row>
    <row r="2830" spans="1:9" ht="20.100000000000001" customHeight="1" x14ac:dyDescent="0.25">
      <c r="A2830" s="172"/>
      <c r="B2830" s="169"/>
      <c r="C2830" s="183"/>
      <c r="D2830" s="59" t="s">
        <v>206</v>
      </c>
      <c r="E2830" s="11"/>
      <c r="F2830" s="60"/>
      <c r="G2830" s="104" t="s">
        <v>127</v>
      </c>
      <c r="H2830" s="104" t="s">
        <v>416</v>
      </c>
      <c r="I2830" s="9">
        <v>17</v>
      </c>
    </row>
    <row r="2831" spans="1:9" ht="20.100000000000001" customHeight="1" x14ac:dyDescent="0.25">
      <c r="A2831" s="172"/>
      <c r="B2831" s="169"/>
      <c r="C2831" s="217"/>
      <c r="D2831" s="59" t="s">
        <v>219</v>
      </c>
      <c r="E2831" s="11"/>
      <c r="F2831" s="63"/>
      <c r="G2831" s="104" t="s">
        <v>127</v>
      </c>
      <c r="H2831" s="104" t="s">
        <v>416</v>
      </c>
      <c r="I2831" s="5">
        <v>13</v>
      </c>
    </row>
    <row r="2832" spans="1:9" ht="20.100000000000001" customHeight="1" x14ac:dyDescent="0.25">
      <c r="A2832" s="172"/>
      <c r="B2832" s="169"/>
      <c r="C2832" s="184" t="s">
        <v>133</v>
      </c>
      <c r="D2832" s="185"/>
      <c r="E2832" s="201" t="s">
        <v>134</v>
      </c>
      <c r="F2832" s="202"/>
      <c r="G2832" s="3" t="s">
        <v>5</v>
      </c>
      <c r="H2832" s="10" t="s">
        <v>417</v>
      </c>
      <c r="I2832" s="25" t="e">
        <f>I2823/Q535*1000</f>
        <v>#DIV/0!</v>
      </c>
    </row>
    <row r="2833" spans="1:9" ht="20.100000000000001" customHeight="1" x14ac:dyDescent="0.25">
      <c r="A2833" s="172"/>
      <c r="B2833" s="169"/>
      <c r="C2833" s="186"/>
      <c r="D2833" s="187"/>
      <c r="E2833" s="201" t="s">
        <v>25</v>
      </c>
      <c r="F2833" s="202"/>
      <c r="G2833" s="3" t="s">
        <v>5</v>
      </c>
      <c r="H2833" s="10" t="s">
        <v>417</v>
      </c>
      <c r="I2833" s="25" t="e">
        <f>I2823/R535*1000</f>
        <v>#DIV/0!</v>
      </c>
    </row>
    <row r="2834" spans="1:9" ht="20.100000000000001" customHeight="1" x14ac:dyDescent="0.25">
      <c r="A2834" s="172"/>
      <c r="B2834" s="169"/>
      <c r="C2834" s="168" t="s">
        <v>139</v>
      </c>
      <c r="D2834" s="188" t="s">
        <v>7</v>
      </c>
      <c r="E2834" s="189"/>
      <c r="F2834" s="190"/>
      <c r="G2834" s="104" t="s">
        <v>49</v>
      </c>
      <c r="H2834" s="104" t="s">
        <v>415</v>
      </c>
      <c r="I2834" s="5">
        <v>32837</v>
      </c>
    </row>
    <row r="2835" spans="1:9" ht="20.100000000000001" customHeight="1" x14ac:dyDescent="0.25">
      <c r="A2835" s="172"/>
      <c r="B2835" s="169"/>
      <c r="C2835" s="177"/>
      <c r="D2835" s="188" t="s">
        <v>134</v>
      </c>
      <c r="E2835" s="189"/>
      <c r="F2835" s="190"/>
      <c r="G2835" s="104" t="s">
        <v>49</v>
      </c>
      <c r="H2835" s="104" t="s">
        <v>415</v>
      </c>
      <c r="I2835" s="5">
        <v>17767</v>
      </c>
    </row>
    <row r="2836" spans="1:9" ht="20.100000000000001" customHeight="1" x14ac:dyDescent="0.25">
      <c r="A2836" s="172"/>
      <c r="B2836" s="169"/>
      <c r="C2836" s="183"/>
      <c r="D2836" s="188" t="s">
        <v>25</v>
      </c>
      <c r="E2836" s="189"/>
      <c r="F2836" s="190"/>
      <c r="G2836" s="104" t="s">
        <v>49</v>
      </c>
      <c r="H2836" s="104" t="s">
        <v>415</v>
      </c>
      <c r="I2836" s="5">
        <v>15070</v>
      </c>
    </row>
    <row r="2837" spans="1:9" ht="20.100000000000001" customHeight="1" x14ac:dyDescent="0.25">
      <c r="A2837" s="173"/>
      <c r="B2837" s="169"/>
      <c r="C2837" s="168" t="s">
        <v>140</v>
      </c>
      <c r="D2837" s="188" t="s">
        <v>7</v>
      </c>
      <c r="E2837" s="189"/>
      <c r="F2837" s="190"/>
      <c r="G2837" s="104" t="s">
        <v>49</v>
      </c>
      <c r="H2837" s="104" t="s">
        <v>415</v>
      </c>
      <c r="I2837" s="5">
        <v>32724</v>
      </c>
    </row>
    <row r="2838" spans="1:9" ht="20.100000000000001" customHeight="1" x14ac:dyDescent="0.25">
      <c r="A2838" s="171" t="s">
        <v>123</v>
      </c>
      <c r="B2838" s="169"/>
      <c r="C2838" s="169"/>
      <c r="D2838" s="188" t="s">
        <v>134</v>
      </c>
      <c r="E2838" s="189"/>
      <c r="F2838" s="190"/>
      <c r="G2838" s="104" t="s">
        <v>49</v>
      </c>
      <c r="H2838" s="104" t="s">
        <v>415</v>
      </c>
      <c r="I2838" s="5">
        <v>16366</v>
      </c>
    </row>
    <row r="2839" spans="1:9" ht="20.100000000000001" customHeight="1" x14ac:dyDescent="0.25">
      <c r="A2839" s="172"/>
      <c r="B2839" s="169"/>
      <c r="C2839" s="170"/>
      <c r="D2839" s="188" t="s">
        <v>25</v>
      </c>
      <c r="E2839" s="189"/>
      <c r="F2839" s="190"/>
      <c r="G2839" s="104" t="s">
        <v>49</v>
      </c>
      <c r="H2839" s="104" t="s">
        <v>415</v>
      </c>
      <c r="I2839" s="5">
        <v>16358</v>
      </c>
    </row>
    <row r="2840" spans="1:9" ht="20.100000000000001" customHeight="1" x14ac:dyDescent="0.25">
      <c r="A2840" s="172"/>
      <c r="B2840" s="169"/>
      <c r="C2840" s="168" t="s">
        <v>141</v>
      </c>
      <c r="D2840" s="188" t="s">
        <v>7</v>
      </c>
      <c r="E2840" s="189"/>
      <c r="F2840" s="190"/>
      <c r="G2840" s="104" t="s">
        <v>49</v>
      </c>
      <c r="H2840" s="104" t="s">
        <v>415</v>
      </c>
      <c r="I2840" s="5">
        <v>4324</v>
      </c>
    </row>
    <row r="2841" spans="1:9" ht="20.100000000000001" customHeight="1" x14ac:dyDescent="0.25">
      <c r="A2841" s="172"/>
      <c r="B2841" s="169"/>
      <c r="C2841" s="177"/>
      <c r="D2841" s="188" t="s">
        <v>134</v>
      </c>
      <c r="E2841" s="189"/>
      <c r="F2841" s="190"/>
      <c r="G2841" s="104" t="s">
        <v>49</v>
      </c>
      <c r="H2841" s="104" t="s">
        <v>415</v>
      </c>
      <c r="I2841" s="5">
        <v>2164</v>
      </c>
    </row>
    <row r="2842" spans="1:9" ht="20.100000000000001" customHeight="1" x14ac:dyDescent="0.25">
      <c r="A2842" s="172"/>
      <c r="B2842" s="169"/>
      <c r="C2842" s="183"/>
      <c r="D2842" s="188" t="s">
        <v>25</v>
      </c>
      <c r="E2842" s="189"/>
      <c r="F2842" s="190"/>
      <c r="G2842" s="104" t="s">
        <v>49</v>
      </c>
      <c r="H2842" s="104" t="s">
        <v>415</v>
      </c>
      <c r="I2842" s="5">
        <v>2160</v>
      </c>
    </row>
    <row r="2843" spans="1:9" ht="20.100000000000001" customHeight="1" x14ac:dyDescent="0.25">
      <c r="A2843" s="172"/>
      <c r="B2843" s="169"/>
      <c r="C2843" s="168" t="s">
        <v>142</v>
      </c>
      <c r="D2843" s="188" t="s">
        <v>7</v>
      </c>
      <c r="E2843" s="191"/>
      <c r="F2843" s="192"/>
      <c r="G2843" s="104" t="s">
        <v>49</v>
      </c>
      <c r="H2843" s="104" t="s">
        <v>415</v>
      </c>
      <c r="I2843" s="5">
        <v>3762</v>
      </c>
    </row>
    <row r="2844" spans="1:9" ht="20.100000000000001" customHeight="1" x14ac:dyDescent="0.25">
      <c r="A2844" s="172"/>
      <c r="B2844" s="169"/>
      <c r="C2844" s="177"/>
      <c r="D2844" s="188" t="s">
        <v>134</v>
      </c>
      <c r="E2844" s="191"/>
      <c r="F2844" s="192"/>
      <c r="G2844" s="104" t="s">
        <v>49</v>
      </c>
      <c r="H2844" s="104" t="s">
        <v>415</v>
      </c>
      <c r="I2844" s="5">
        <v>760</v>
      </c>
    </row>
    <row r="2845" spans="1:9" ht="20.100000000000001" customHeight="1" x14ac:dyDescent="0.25">
      <c r="A2845" s="172"/>
      <c r="B2845" s="170"/>
      <c r="C2845" s="183"/>
      <c r="D2845" s="188" t="s">
        <v>25</v>
      </c>
      <c r="E2845" s="191"/>
      <c r="F2845" s="192"/>
      <c r="G2845" s="104" t="s">
        <v>49</v>
      </c>
      <c r="H2845" s="104" t="s">
        <v>415</v>
      </c>
      <c r="I2845" s="5">
        <v>3002</v>
      </c>
    </row>
    <row r="2846" spans="1:9" ht="20.100000000000001" customHeight="1" x14ac:dyDescent="0.25">
      <c r="A2846" s="172"/>
      <c r="B2846" s="168" t="s">
        <v>103</v>
      </c>
      <c r="C2846" s="211" t="s">
        <v>126</v>
      </c>
      <c r="D2846" s="184" t="s">
        <v>7</v>
      </c>
      <c r="E2846" s="191"/>
      <c r="F2846" s="192"/>
      <c r="G2846" s="104" t="s">
        <v>127</v>
      </c>
      <c r="H2846" s="104" t="s">
        <v>416</v>
      </c>
      <c r="I2846" s="5">
        <v>376</v>
      </c>
    </row>
    <row r="2847" spans="1:9" ht="20.100000000000001" customHeight="1" x14ac:dyDescent="0.25">
      <c r="A2847" s="172"/>
      <c r="B2847" s="169"/>
      <c r="C2847" s="212"/>
      <c r="D2847" s="69"/>
      <c r="E2847" s="317" t="s">
        <v>137</v>
      </c>
      <c r="F2847" s="304"/>
      <c r="G2847" s="286" t="s">
        <v>6</v>
      </c>
      <c r="H2847" s="307" t="s">
        <v>416</v>
      </c>
      <c r="I2847" s="309">
        <f>(I2853+I2854)/I2846*100</f>
        <v>9.8404255319148941</v>
      </c>
    </row>
    <row r="2848" spans="1:9" ht="20.100000000000001" customHeight="1" x14ac:dyDescent="0.25">
      <c r="A2848" s="172"/>
      <c r="B2848" s="169"/>
      <c r="C2848" s="212"/>
      <c r="D2848" s="69"/>
      <c r="E2848" s="305"/>
      <c r="F2848" s="306"/>
      <c r="G2848" s="287"/>
      <c r="H2848" s="308"/>
      <c r="I2848" s="310"/>
    </row>
    <row r="2849" spans="1:9" ht="20.100000000000001" customHeight="1" x14ac:dyDescent="0.25">
      <c r="A2849" s="172"/>
      <c r="B2849" s="169"/>
      <c r="C2849" s="212"/>
      <c r="D2849" s="12"/>
      <c r="E2849" s="196" t="s">
        <v>128</v>
      </c>
      <c r="F2849" s="197"/>
      <c r="G2849" s="286" t="s">
        <v>6</v>
      </c>
      <c r="H2849" s="286" t="s">
        <v>417</v>
      </c>
      <c r="I2849" s="315">
        <f>I2847/2</f>
        <v>4.9202127659574471</v>
      </c>
    </row>
    <row r="2850" spans="1:9" ht="20.100000000000001" customHeight="1" x14ac:dyDescent="0.25">
      <c r="A2850" s="172"/>
      <c r="B2850" s="169"/>
      <c r="C2850" s="212"/>
      <c r="D2850" s="12"/>
      <c r="E2850" s="198"/>
      <c r="F2850" s="199"/>
      <c r="G2850" s="287"/>
      <c r="H2850" s="287"/>
      <c r="I2850" s="316"/>
    </row>
    <row r="2851" spans="1:9" ht="20.100000000000001" customHeight="1" x14ac:dyDescent="0.25">
      <c r="A2851" s="172"/>
      <c r="B2851" s="169"/>
      <c r="C2851" s="212"/>
      <c r="D2851" s="13"/>
      <c r="E2851" s="65" t="s">
        <v>218</v>
      </c>
      <c r="F2851" s="66"/>
      <c r="G2851" s="3" t="s">
        <v>5</v>
      </c>
      <c r="H2851" s="10" t="s">
        <v>417</v>
      </c>
      <c r="I2851" s="27" t="e">
        <f>I2846/N536*1000</f>
        <v>#DIV/0!</v>
      </c>
    </row>
    <row r="2852" spans="1:9" ht="20.100000000000001" customHeight="1" x14ac:dyDescent="0.25">
      <c r="A2852" s="172"/>
      <c r="B2852" s="169"/>
      <c r="C2852" s="212"/>
      <c r="D2852" s="59" t="s">
        <v>129</v>
      </c>
      <c r="E2852" s="11"/>
      <c r="F2852" s="60"/>
      <c r="G2852" s="104" t="s">
        <v>127</v>
      </c>
      <c r="H2852" s="104" t="s">
        <v>416</v>
      </c>
      <c r="I2852" s="9">
        <f>I2846-I2853-I2854</f>
        <v>339</v>
      </c>
    </row>
    <row r="2853" spans="1:9" ht="20.100000000000001" customHeight="1" x14ac:dyDescent="0.25">
      <c r="A2853" s="172"/>
      <c r="B2853" s="169"/>
      <c r="C2853" s="212"/>
      <c r="D2853" s="59" t="s">
        <v>206</v>
      </c>
      <c r="E2853" s="11"/>
      <c r="F2853" s="60"/>
      <c r="G2853" s="104" t="s">
        <v>127</v>
      </c>
      <c r="H2853" s="104" t="s">
        <v>416</v>
      </c>
      <c r="I2853" s="9">
        <v>20</v>
      </c>
    </row>
    <row r="2854" spans="1:9" ht="20.100000000000001" customHeight="1" x14ac:dyDescent="0.25">
      <c r="A2854" s="172"/>
      <c r="B2854" s="169"/>
      <c r="C2854" s="213"/>
      <c r="D2854" s="59" t="s">
        <v>219</v>
      </c>
      <c r="E2854" s="11"/>
      <c r="F2854" s="63"/>
      <c r="G2854" s="104" t="s">
        <v>127</v>
      </c>
      <c r="H2854" s="104" t="s">
        <v>416</v>
      </c>
      <c r="I2854" s="9">
        <v>17</v>
      </c>
    </row>
    <row r="2855" spans="1:9" ht="20.100000000000001" customHeight="1" x14ac:dyDescent="0.25">
      <c r="A2855" s="172"/>
      <c r="B2855" s="169"/>
      <c r="C2855" s="156" t="s">
        <v>130</v>
      </c>
      <c r="D2855" s="184" t="s">
        <v>7</v>
      </c>
      <c r="E2855" s="189"/>
      <c r="F2855" s="190"/>
      <c r="G2855" s="104" t="s">
        <v>127</v>
      </c>
      <c r="H2855" s="104" t="s">
        <v>416</v>
      </c>
      <c r="I2855" s="5">
        <v>123</v>
      </c>
    </row>
    <row r="2856" spans="1:9" ht="20.100000000000001" customHeight="1" x14ac:dyDescent="0.25">
      <c r="A2856" s="172"/>
      <c r="B2856" s="169"/>
      <c r="C2856" s="183"/>
      <c r="D2856" s="12"/>
      <c r="E2856" s="196" t="s">
        <v>207</v>
      </c>
      <c r="F2856" s="197"/>
      <c r="G2856" s="286" t="s">
        <v>6</v>
      </c>
      <c r="H2856" s="286" t="s">
        <v>417</v>
      </c>
      <c r="I2856" s="292">
        <f>(I2862+I2863)/I2855*100</f>
        <v>17.073170731707318</v>
      </c>
    </row>
    <row r="2857" spans="1:9" ht="20.100000000000001" customHeight="1" x14ac:dyDescent="0.25">
      <c r="A2857" s="172"/>
      <c r="B2857" s="169"/>
      <c r="C2857" s="183"/>
      <c r="D2857" s="12"/>
      <c r="E2857" s="198"/>
      <c r="F2857" s="199"/>
      <c r="G2857" s="287"/>
      <c r="H2857" s="287"/>
      <c r="I2857" s="293"/>
    </row>
    <row r="2858" spans="1:9" ht="20.100000000000001" customHeight="1" x14ac:dyDescent="0.25">
      <c r="A2858" s="172"/>
      <c r="B2858" s="169"/>
      <c r="C2858" s="183"/>
      <c r="D2858" s="12"/>
      <c r="E2858" s="196" t="s">
        <v>131</v>
      </c>
      <c r="F2858" s="197"/>
      <c r="G2858" s="286" t="s">
        <v>6</v>
      </c>
      <c r="H2858" s="286" t="s">
        <v>417</v>
      </c>
      <c r="I2858" s="292">
        <f>I2856/2</f>
        <v>8.536585365853659</v>
      </c>
    </row>
    <row r="2859" spans="1:9" ht="20.100000000000001" customHeight="1" x14ac:dyDescent="0.25">
      <c r="A2859" s="172"/>
      <c r="B2859" s="169"/>
      <c r="C2859" s="183"/>
      <c r="D2859" s="12"/>
      <c r="E2859" s="198"/>
      <c r="F2859" s="199"/>
      <c r="G2859" s="287"/>
      <c r="H2859" s="287"/>
      <c r="I2859" s="293"/>
    </row>
    <row r="2860" spans="1:9" ht="20.100000000000001" customHeight="1" x14ac:dyDescent="0.25">
      <c r="A2860" s="172"/>
      <c r="B2860" s="169"/>
      <c r="C2860" s="183"/>
      <c r="D2860" s="13"/>
      <c r="E2860" s="65" t="s">
        <v>220</v>
      </c>
      <c r="F2860" s="66"/>
      <c r="G2860" s="3" t="s">
        <v>5</v>
      </c>
      <c r="H2860" s="10" t="s">
        <v>417</v>
      </c>
      <c r="I2860" s="27" t="e">
        <f>I2855/N536*1000</f>
        <v>#DIV/0!</v>
      </c>
    </row>
    <row r="2861" spans="1:9" ht="20.100000000000001" customHeight="1" x14ac:dyDescent="0.25">
      <c r="A2861" s="172"/>
      <c r="B2861" s="169"/>
      <c r="C2861" s="183"/>
      <c r="D2861" s="59" t="s">
        <v>129</v>
      </c>
      <c r="E2861" s="11"/>
      <c r="F2861" s="60"/>
      <c r="G2861" s="104" t="s">
        <v>127</v>
      </c>
      <c r="H2861" s="104" t="s">
        <v>416</v>
      </c>
      <c r="I2861" s="9">
        <f>I2855-I2862-I2863</f>
        <v>102</v>
      </c>
    </row>
    <row r="2862" spans="1:9" ht="20.100000000000001" customHeight="1" x14ac:dyDescent="0.25">
      <c r="A2862" s="172"/>
      <c r="B2862" s="169"/>
      <c r="C2862" s="183"/>
      <c r="D2862" s="59" t="s">
        <v>206</v>
      </c>
      <c r="E2862" s="11"/>
      <c r="F2862" s="60"/>
      <c r="G2862" s="104" t="s">
        <v>127</v>
      </c>
      <c r="H2862" s="104" t="s">
        <v>416</v>
      </c>
      <c r="I2862" s="9">
        <v>10</v>
      </c>
    </row>
    <row r="2863" spans="1:9" ht="20.100000000000001" customHeight="1" x14ac:dyDescent="0.25">
      <c r="A2863" s="172"/>
      <c r="B2863" s="169"/>
      <c r="C2863" s="217"/>
      <c r="D2863" s="59" t="s">
        <v>219</v>
      </c>
      <c r="E2863" s="11"/>
      <c r="F2863" s="63"/>
      <c r="G2863" s="104" t="s">
        <v>127</v>
      </c>
      <c r="H2863" s="104" t="s">
        <v>416</v>
      </c>
      <c r="I2863" s="5">
        <v>11</v>
      </c>
    </row>
    <row r="2864" spans="1:9" ht="20.100000000000001" customHeight="1" x14ac:dyDescent="0.25">
      <c r="A2864" s="172"/>
      <c r="B2864" s="169"/>
      <c r="C2864" s="184" t="s">
        <v>133</v>
      </c>
      <c r="D2864" s="185"/>
      <c r="E2864" s="201" t="s">
        <v>134</v>
      </c>
      <c r="F2864" s="202"/>
      <c r="G2864" s="3" t="s">
        <v>5</v>
      </c>
      <c r="H2864" s="10" t="s">
        <v>417</v>
      </c>
      <c r="I2864" s="25" t="e">
        <f>I2855/Q536*1000</f>
        <v>#DIV/0!</v>
      </c>
    </row>
    <row r="2865" spans="1:9" ht="20.100000000000001" customHeight="1" x14ac:dyDescent="0.25">
      <c r="A2865" s="172"/>
      <c r="B2865" s="169"/>
      <c r="C2865" s="186"/>
      <c r="D2865" s="187"/>
      <c r="E2865" s="201" t="s">
        <v>25</v>
      </c>
      <c r="F2865" s="202"/>
      <c r="G2865" s="3" t="s">
        <v>5</v>
      </c>
      <c r="H2865" s="10" t="s">
        <v>417</v>
      </c>
      <c r="I2865" s="25" t="e">
        <f>I2855/R536*1000</f>
        <v>#DIV/0!</v>
      </c>
    </row>
    <row r="2866" spans="1:9" ht="20.100000000000001" customHeight="1" x14ac:dyDescent="0.25">
      <c r="A2866" s="172"/>
      <c r="B2866" s="169"/>
      <c r="C2866" s="168" t="s">
        <v>139</v>
      </c>
      <c r="D2866" s="188" t="s">
        <v>7</v>
      </c>
      <c r="E2866" s="189"/>
      <c r="F2866" s="190"/>
      <c r="G2866" s="104" t="s">
        <v>49</v>
      </c>
      <c r="H2866" s="104" t="s">
        <v>415</v>
      </c>
      <c r="I2866" s="5">
        <v>25290</v>
      </c>
    </row>
    <row r="2867" spans="1:9" ht="20.100000000000001" customHeight="1" x14ac:dyDescent="0.25">
      <c r="A2867" s="172"/>
      <c r="B2867" s="169"/>
      <c r="C2867" s="177"/>
      <c r="D2867" s="188" t="s">
        <v>134</v>
      </c>
      <c r="E2867" s="189"/>
      <c r="F2867" s="190"/>
      <c r="G2867" s="104" t="s">
        <v>49</v>
      </c>
      <c r="H2867" s="104" t="s">
        <v>415</v>
      </c>
      <c r="I2867" s="5">
        <v>13860</v>
      </c>
    </row>
    <row r="2868" spans="1:9" ht="20.100000000000001" customHeight="1" x14ac:dyDescent="0.25">
      <c r="A2868" s="172"/>
      <c r="B2868" s="169"/>
      <c r="C2868" s="183"/>
      <c r="D2868" s="188" t="s">
        <v>25</v>
      </c>
      <c r="E2868" s="189"/>
      <c r="F2868" s="190"/>
      <c r="G2868" s="104" t="s">
        <v>49</v>
      </c>
      <c r="H2868" s="104" t="s">
        <v>415</v>
      </c>
      <c r="I2868" s="5">
        <v>11430</v>
      </c>
    </row>
    <row r="2869" spans="1:9" ht="20.100000000000001" customHeight="1" x14ac:dyDescent="0.25">
      <c r="A2869" s="172"/>
      <c r="B2869" s="169"/>
      <c r="C2869" s="168" t="s">
        <v>140</v>
      </c>
      <c r="D2869" s="188" t="s">
        <v>7</v>
      </c>
      <c r="E2869" s="189"/>
      <c r="F2869" s="190"/>
      <c r="G2869" s="104" t="s">
        <v>49</v>
      </c>
      <c r="H2869" s="104" t="s">
        <v>415</v>
      </c>
      <c r="I2869" s="5">
        <v>25634</v>
      </c>
    </row>
    <row r="2870" spans="1:9" ht="20.100000000000001" customHeight="1" x14ac:dyDescent="0.25">
      <c r="A2870" s="172"/>
      <c r="B2870" s="169"/>
      <c r="C2870" s="177"/>
      <c r="D2870" s="188" t="s">
        <v>134</v>
      </c>
      <c r="E2870" s="189"/>
      <c r="F2870" s="190"/>
      <c r="G2870" s="104" t="s">
        <v>49</v>
      </c>
      <c r="H2870" s="104" t="s">
        <v>415</v>
      </c>
      <c r="I2870" s="5">
        <v>13053</v>
      </c>
    </row>
    <row r="2871" spans="1:9" ht="20.100000000000001" customHeight="1" x14ac:dyDescent="0.25">
      <c r="A2871" s="172"/>
      <c r="B2871" s="169"/>
      <c r="C2871" s="183"/>
      <c r="D2871" s="188" t="s">
        <v>25</v>
      </c>
      <c r="E2871" s="189"/>
      <c r="F2871" s="190"/>
      <c r="G2871" s="104" t="s">
        <v>49</v>
      </c>
      <c r="H2871" s="104" t="s">
        <v>415</v>
      </c>
      <c r="I2871" s="5">
        <v>12581</v>
      </c>
    </row>
    <row r="2872" spans="1:9" ht="20.100000000000001" customHeight="1" x14ac:dyDescent="0.25">
      <c r="A2872" s="173"/>
      <c r="B2872" s="169"/>
      <c r="C2872" s="168" t="s">
        <v>141</v>
      </c>
      <c r="D2872" s="188" t="s">
        <v>7</v>
      </c>
      <c r="E2872" s="189"/>
      <c r="F2872" s="190"/>
      <c r="G2872" s="104" t="s">
        <v>49</v>
      </c>
      <c r="H2872" s="104" t="s">
        <v>415</v>
      </c>
      <c r="I2872" s="5">
        <v>3290</v>
      </c>
    </row>
    <row r="2873" spans="1:9" ht="20.100000000000001" customHeight="1" x14ac:dyDescent="0.25">
      <c r="A2873" s="171" t="s">
        <v>123</v>
      </c>
      <c r="B2873" s="169"/>
      <c r="C2873" s="169"/>
      <c r="D2873" s="188" t="s">
        <v>134</v>
      </c>
      <c r="E2873" s="189"/>
      <c r="F2873" s="190"/>
      <c r="G2873" s="104" t="s">
        <v>49</v>
      </c>
      <c r="H2873" s="104" t="s">
        <v>415</v>
      </c>
      <c r="I2873" s="5">
        <v>1700</v>
      </c>
    </row>
    <row r="2874" spans="1:9" ht="20.100000000000001" customHeight="1" x14ac:dyDescent="0.25">
      <c r="A2874" s="172"/>
      <c r="B2874" s="169"/>
      <c r="C2874" s="170"/>
      <c r="D2874" s="188" t="s">
        <v>25</v>
      </c>
      <c r="E2874" s="189"/>
      <c r="F2874" s="190"/>
      <c r="G2874" s="104" t="s">
        <v>49</v>
      </c>
      <c r="H2874" s="104" t="s">
        <v>415</v>
      </c>
      <c r="I2874" s="5">
        <v>1590</v>
      </c>
    </row>
    <row r="2875" spans="1:9" ht="20.100000000000001" customHeight="1" x14ac:dyDescent="0.25">
      <c r="A2875" s="172"/>
      <c r="B2875" s="169"/>
      <c r="C2875" s="168" t="s">
        <v>142</v>
      </c>
      <c r="D2875" s="188" t="s">
        <v>7</v>
      </c>
      <c r="E2875" s="191"/>
      <c r="F2875" s="192"/>
      <c r="G2875" s="104" t="s">
        <v>49</v>
      </c>
      <c r="H2875" s="104" t="s">
        <v>415</v>
      </c>
      <c r="I2875" s="5">
        <v>2993</v>
      </c>
    </row>
    <row r="2876" spans="1:9" ht="20.100000000000001" customHeight="1" x14ac:dyDescent="0.25">
      <c r="A2876" s="172"/>
      <c r="B2876" s="169"/>
      <c r="C2876" s="177"/>
      <c r="D2876" s="188" t="s">
        <v>134</v>
      </c>
      <c r="E2876" s="191"/>
      <c r="F2876" s="192"/>
      <c r="G2876" s="104" t="s">
        <v>49</v>
      </c>
      <c r="H2876" s="104" t="s">
        <v>415</v>
      </c>
      <c r="I2876" s="5">
        <v>603</v>
      </c>
    </row>
    <row r="2877" spans="1:9" ht="20.100000000000001" customHeight="1" x14ac:dyDescent="0.25">
      <c r="A2877" s="172"/>
      <c r="B2877" s="170"/>
      <c r="C2877" s="183"/>
      <c r="D2877" s="80" t="s">
        <v>25</v>
      </c>
      <c r="E2877" s="101"/>
      <c r="F2877" s="91"/>
      <c r="G2877" s="104" t="s">
        <v>49</v>
      </c>
      <c r="H2877" s="104" t="s">
        <v>415</v>
      </c>
      <c r="I2877" s="5">
        <v>2390</v>
      </c>
    </row>
    <row r="2878" spans="1:9" ht="20.100000000000001" customHeight="1" x14ac:dyDescent="0.25">
      <c r="A2878" s="172"/>
      <c r="B2878" s="168" t="s">
        <v>92</v>
      </c>
      <c r="C2878" s="174" t="s">
        <v>126</v>
      </c>
      <c r="D2878" s="184" t="s">
        <v>7</v>
      </c>
      <c r="E2878" s="195"/>
      <c r="F2878" s="171"/>
      <c r="G2878" s="104" t="s">
        <v>127</v>
      </c>
      <c r="H2878" s="104" t="s">
        <v>416</v>
      </c>
      <c r="I2878" s="5">
        <v>510</v>
      </c>
    </row>
    <row r="2879" spans="1:9" ht="20.100000000000001" customHeight="1" x14ac:dyDescent="0.25">
      <c r="A2879" s="172"/>
      <c r="B2879" s="169"/>
      <c r="C2879" s="175"/>
      <c r="D2879" s="12"/>
      <c r="E2879" s="196" t="s">
        <v>137</v>
      </c>
      <c r="F2879" s="197"/>
      <c r="G2879" s="286" t="s">
        <v>6</v>
      </c>
      <c r="H2879" s="286" t="s">
        <v>417</v>
      </c>
      <c r="I2879" s="292">
        <f>(I2885+I2886)/I2878*100</f>
        <v>12.352941176470589</v>
      </c>
    </row>
    <row r="2880" spans="1:9" ht="20.100000000000001" customHeight="1" x14ac:dyDescent="0.25">
      <c r="A2880" s="172"/>
      <c r="B2880" s="169"/>
      <c r="C2880" s="175"/>
      <c r="D2880" s="12"/>
      <c r="E2880" s="198"/>
      <c r="F2880" s="199"/>
      <c r="G2880" s="287"/>
      <c r="H2880" s="287"/>
      <c r="I2880" s="293"/>
    </row>
    <row r="2881" spans="1:9" ht="20.100000000000001" customHeight="1" x14ac:dyDescent="0.25">
      <c r="A2881" s="172"/>
      <c r="B2881" s="169"/>
      <c r="C2881" s="175"/>
      <c r="D2881" s="12"/>
      <c r="E2881" s="196" t="s">
        <v>128</v>
      </c>
      <c r="F2881" s="197"/>
      <c r="G2881" s="286" t="s">
        <v>6</v>
      </c>
      <c r="H2881" s="286" t="s">
        <v>417</v>
      </c>
      <c r="I2881" s="292">
        <f>I2879/2</f>
        <v>6.1764705882352944</v>
      </c>
    </row>
    <row r="2882" spans="1:9" ht="20.100000000000001" customHeight="1" x14ac:dyDescent="0.25">
      <c r="A2882" s="172"/>
      <c r="B2882" s="169"/>
      <c r="C2882" s="175"/>
      <c r="D2882" s="12"/>
      <c r="E2882" s="198"/>
      <c r="F2882" s="199"/>
      <c r="G2882" s="287"/>
      <c r="H2882" s="287"/>
      <c r="I2882" s="293"/>
    </row>
    <row r="2883" spans="1:9" ht="20.100000000000001" customHeight="1" x14ac:dyDescent="0.25">
      <c r="A2883" s="172"/>
      <c r="B2883" s="169"/>
      <c r="C2883" s="175"/>
      <c r="D2883" s="13"/>
      <c r="E2883" s="65" t="s">
        <v>218</v>
      </c>
      <c r="F2883" s="66"/>
      <c r="G2883" s="3" t="s">
        <v>5</v>
      </c>
      <c r="H2883" s="10" t="s">
        <v>417</v>
      </c>
      <c r="I2883" s="27" t="e">
        <f>I2878/N537*1000</f>
        <v>#DIV/0!</v>
      </c>
    </row>
    <row r="2884" spans="1:9" ht="20.100000000000001" customHeight="1" x14ac:dyDescent="0.25">
      <c r="A2884" s="172"/>
      <c r="B2884" s="169"/>
      <c r="C2884" s="175"/>
      <c r="D2884" s="59" t="s">
        <v>129</v>
      </c>
      <c r="E2884" s="11"/>
      <c r="F2884" s="60"/>
      <c r="G2884" s="104" t="s">
        <v>127</v>
      </c>
      <c r="H2884" s="104" t="s">
        <v>416</v>
      </c>
      <c r="I2884" s="9">
        <f>I2878-I2885-I2886</f>
        <v>447</v>
      </c>
    </row>
    <row r="2885" spans="1:9" ht="20.100000000000001" customHeight="1" x14ac:dyDescent="0.25">
      <c r="A2885" s="172"/>
      <c r="B2885" s="169"/>
      <c r="C2885" s="175"/>
      <c r="D2885" s="59" t="s">
        <v>206</v>
      </c>
      <c r="E2885" s="11"/>
      <c r="F2885" s="60"/>
      <c r="G2885" s="104" t="s">
        <v>127</v>
      </c>
      <c r="H2885" s="104" t="s">
        <v>416</v>
      </c>
      <c r="I2885" s="9">
        <v>26</v>
      </c>
    </row>
    <row r="2886" spans="1:9" ht="20.100000000000001" customHeight="1" x14ac:dyDescent="0.25">
      <c r="A2886" s="172"/>
      <c r="B2886" s="169"/>
      <c r="C2886" s="176"/>
      <c r="D2886" s="59" t="s">
        <v>219</v>
      </c>
      <c r="E2886" s="11"/>
      <c r="F2886" s="63"/>
      <c r="G2886" s="104" t="s">
        <v>127</v>
      </c>
      <c r="H2886" s="104" t="s">
        <v>416</v>
      </c>
      <c r="I2886" s="9">
        <v>37</v>
      </c>
    </row>
    <row r="2887" spans="1:9" ht="20.100000000000001" customHeight="1" x14ac:dyDescent="0.25">
      <c r="A2887" s="172"/>
      <c r="B2887" s="169"/>
      <c r="C2887" s="156" t="s">
        <v>130</v>
      </c>
      <c r="D2887" s="184" t="s">
        <v>7</v>
      </c>
      <c r="E2887" s="189"/>
      <c r="F2887" s="190"/>
      <c r="G2887" s="104" t="s">
        <v>127</v>
      </c>
      <c r="H2887" s="104" t="s">
        <v>416</v>
      </c>
      <c r="I2887" s="5">
        <v>165</v>
      </c>
    </row>
    <row r="2888" spans="1:9" ht="20.100000000000001" customHeight="1" x14ac:dyDescent="0.25">
      <c r="A2888" s="172"/>
      <c r="B2888" s="169"/>
      <c r="C2888" s="183"/>
      <c r="D2888" s="12"/>
      <c r="E2888" s="196" t="s">
        <v>207</v>
      </c>
      <c r="F2888" s="197"/>
      <c r="G2888" s="286" t="s">
        <v>6</v>
      </c>
      <c r="H2888" s="286" t="s">
        <v>417</v>
      </c>
      <c r="I2888" s="292">
        <f>(I2894+I2895)/I2887*100</f>
        <v>19.393939393939394</v>
      </c>
    </row>
    <row r="2889" spans="1:9" ht="20.100000000000001" customHeight="1" x14ac:dyDescent="0.25">
      <c r="A2889" s="172"/>
      <c r="B2889" s="169"/>
      <c r="C2889" s="183"/>
      <c r="D2889" s="12"/>
      <c r="E2889" s="198"/>
      <c r="F2889" s="199"/>
      <c r="G2889" s="287"/>
      <c r="H2889" s="287"/>
      <c r="I2889" s="293"/>
    </row>
    <row r="2890" spans="1:9" ht="20.100000000000001" customHeight="1" x14ac:dyDescent="0.25">
      <c r="A2890" s="172"/>
      <c r="B2890" s="169"/>
      <c r="C2890" s="183"/>
      <c r="D2890" s="12"/>
      <c r="E2890" s="196" t="s">
        <v>131</v>
      </c>
      <c r="F2890" s="197"/>
      <c r="G2890" s="286" t="s">
        <v>6</v>
      </c>
      <c r="H2890" s="286" t="s">
        <v>417</v>
      </c>
      <c r="I2890" s="292">
        <f>I2888/2</f>
        <v>9.6969696969696972</v>
      </c>
    </row>
    <row r="2891" spans="1:9" ht="20.100000000000001" customHeight="1" x14ac:dyDescent="0.25">
      <c r="A2891" s="172"/>
      <c r="B2891" s="169"/>
      <c r="C2891" s="183"/>
      <c r="D2891" s="12"/>
      <c r="E2891" s="198"/>
      <c r="F2891" s="199"/>
      <c r="G2891" s="287"/>
      <c r="H2891" s="287"/>
      <c r="I2891" s="293"/>
    </row>
    <row r="2892" spans="1:9" ht="20.100000000000001" customHeight="1" x14ac:dyDescent="0.25">
      <c r="A2892" s="172"/>
      <c r="B2892" s="169"/>
      <c r="C2892" s="183"/>
      <c r="D2892" s="13"/>
      <c r="E2892" s="65" t="s">
        <v>220</v>
      </c>
      <c r="F2892" s="66"/>
      <c r="G2892" s="3" t="s">
        <v>5</v>
      </c>
      <c r="H2892" s="10" t="s">
        <v>417</v>
      </c>
      <c r="I2892" s="27" t="e">
        <f>I2887/N537*1000</f>
        <v>#DIV/0!</v>
      </c>
    </row>
    <row r="2893" spans="1:9" ht="20.100000000000001" customHeight="1" x14ac:dyDescent="0.25">
      <c r="A2893" s="172"/>
      <c r="B2893" s="169"/>
      <c r="C2893" s="183"/>
      <c r="D2893" s="59" t="s">
        <v>129</v>
      </c>
      <c r="E2893" s="11"/>
      <c r="F2893" s="60"/>
      <c r="G2893" s="104" t="s">
        <v>127</v>
      </c>
      <c r="H2893" s="104" t="s">
        <v>416</v>
      </c>
      <c r="I2893" s="9">
        <f>I2887-I2894-I2895</f>
        <v>133</v>
      </c>
    </row>
    <row r="2894" spans="1:9" ht="20.100000000000001" customHeight="1" x14ac:dyDescent="0.25">
      <c r="A2894" s="172"/>
      <c r="B2894" s="169"/>
      <c r="C2894" s="183"/>
      <c r="D2894" s="59" t="s">
        <v>206</v>
      </c>
      <c r="E2894" s="11"/>
      <c r="F2894" s="60"/>
      <c r="G2894" s="104" t="s">
        <v>127</v>
      </c>
      <c r="H2894" s="104" t="s">
        <v>416</v>
      </c>
      <c r="I2894" s="9">
        <v>18</v>
      </c>
    </row>
    <row r="2895" spans="1:9" ht="20.100000000000001" customHeight="1" x14ac:dyDescent="0.25">
      <c r="A2895" s="172"/>
      <c r="B2895" s="169"/>
      <c r="C2895" s="217"/>
      <c r="D2895" s="59" t="s">
        <v>219</v>
      </c>
      <c r="E2895" s="11"/>
      <c r="F2895" s="63"/>
      <c r="G2895" s="104" t="s">
        <v>127</v>
      </c>
      <c r="H2895" s="104" t="s">
        <v>416</v>
      </c>
      <c r="I2895" s="5">
        <v>14</v>
      </c>
    </row>
    <row r="2896" spans="1:9" ht="20.100000000000001" customHeight="1" x14ac:dyDescent="0.25">
      <c r="A2896" s="172"/>
      <c r="B2896" s="169"/>
      <c r="C2896" s="184" t="s">
        <v>133</v>
      </c>
      <c r="D2896" s="185"/>
      <c r="E2896" s="201" t="s">
        <v>134</v>
      </c>
      <c r="F2896" s="202"/>
      <c r="G2896" s="3" t="s">
        <v>5</v>
      </c>
      <c r="H2896" s="10" t="s">
        <v>417</v>
      </c>
      <c r="I2896" s="25" t="e">
        <f>I2887/Q537*1000</f>
        <v>#DIV/0!</v>
      </c>
    </row>
    <row r="2897" spans="1:9" ht="20.100000000000001" customHeight="1" x14ac:dyDescent="0.25">
      <c r="A2897" s="172"/>
      <c r="B2897" s="169"/>
      <c r="C2897" s="186"/>
      <c r="D2897" s="187"/>
      <c r="E2897" s="201" t="s">
        <v>25</v>
      </c>
      <c r="F2897" s="202"/>
      <c r="G2897" s="3" t="s">
        <v>5</v>
      </c>
      <c r="H2897" s="10" t="s">
        <v>417</v>
      </c>
      <c r="I2897" s="25" t="e">
        <f>I2887/R537*1000</f>
        <v>#DIV/0!</v>
      </c>
    </row>
    <row r="2898" spans="1:9" ht="20.100000000000001" customHeight="1" x14ac:dyDescent="0.25">
      <c r="A2898" s="172"/>
      <c r="B2898" s="169"/>
      <c r="C2898" s="168" t="s">
        <v>139</v>
      </c>
      <c r="D2898" s="188" t="s">
        <v>7</v>
      </c>
      <c r="E2898" s="189"/>
      <c r="F2898" s="190"/>
      <c r="G2898" s="104" t="s">
        <v>49</v>
      </c>
      <c r="H2898" s="104" t="s">
        <v>415</v>
      </c>
      <c r="I2898" s="5">
        <v>34943</v>
      </c>
    </row>
    <row r="2899" spans="1:9" ht="20.100000000000001" customHeight="1" x14ac:dyDescent="0.25">
      <c r="A2899" s="172"/>
      <c r="B2899" s="169"/>
      <c r="C2899" s="177"/>
      <c r="D2899" s="188" t="s">
        <v>134</v>
      </c>
      <c r="E2899" s="189"/>
      <c r="F2899" s="190"/>
      <c r="G2899" s="104" t="s">
        <v>49</v>
      </c>
      <c r="H2899" s="104" t="s">
        <v>415</v>
      </c>
      <c r="I2899" s="5">
        <v>18808</v>
      </c>
    </row>
    <row r="2900" spans="1:9" ht="20.100000000000001" customHeight="1" x14ac:dyDescent="0.25">
      <c r="A2900" s="172"/>
      <c r="B2900" s="169"/>
      <c r="C2900" s="183"/>
      <c r="D2900" s="188" t="s">
        <v>25</v>
      </c>
      <c r="E2900" s="189"/>
      <c r="F2900" s="190"/>
      <c r="G2900" s="104" t="s">
        <v>49</v>
      </c>
      <c r="H2900" s="104" t="s">
        <v>415</v>
      </c>
      <c r="I2900" s="5">
        <v>16135</v>
      </c>
    </row>
    <row r="2901" spans="1:9" ht="20.100000000000001" customHeight="1" x14ac:dyDescent="0.25">
      <c r="A2901" s="172"/>
      <c r="B2901" s="169"/>
      <c r="C2901" s="168" t="s">
        <v>140</v>
      </c>
      <c r="D2901" s="188" t="s">
        <v>7</v>
      </c>
      <c r="E2901" s="189"/>
      <c r="F2901" s="190"/>
      <c r="G2901" s="104" t="s">
        <v>49</v>
      </c>
      <c r="H2901" s="104" t="s">
        <v>415</v>
      </c>
      <c r="I2901" s="5">
        <v>34410</v>
      </c>
    </row>
    <row r="2902" spans="1:9" ht="20.100000000000001" customHeight="1" x14ac:dyDescent="0.25">
      <c r="A2902" s="172"/>
      <c r="B2902" s="169"/>
      <c r="C2902" s="177"/>
      <c r="D2902" s="188" t="s">
        <v>134</v>
      </c>
      <c r="E2902" s="189"/>
      <c r="F2902" s="190"/>
      <c r="G2902" s="104" t="s">
        <v>49</v>
      </c>
      <c r="H2902" s="104" t="s">
        <v>415</v>
      </c>
      <c r="I2902" s="5">
        <v>17331</v>
      </c>
    </row>
    <row r="2903" spans="1:9" ht="20.100000000000001" customHeight="1" x14ac:dyDescent="0.25">
      <c r="A2903" s="172"/>
      <c r="B2903" s="169"/>
      <c r="C2903" s="183"/>
      <c r="D2903" s="188" t="s">
        <v>25</v>
      </c>
      <c r="E2903" s="189"/>
      <c r="F2903" s="190"/>
      <c r="G2903" s="104" t="s">
        <v>49</v>
      </c>
      <c r="H2903" s="104" t="s">
        <v>415</v>
      </c>
      <c r="I2903" s="5">
        <v>17079</v>
      </c>
    </row>
    <row r="2904" spans="1:9" ht="20.100000000000001" customHeight="1" x14ac:dyDescent="0.25">
      <c r="A2904" s="172"/>
      <c r="B2904" s="169"/>
      <c r="C2904" s="168" t="s">
        <v>141</v>
      </c>
      <c r="D2904" s="188" t="s">
        <v>7</v>
      </c>
      <c r="E2904" s="189"/>
      <c r="F2904" s="190"/>
      <c r="G2904" s="104" t="s">
        <v>49</v>
      </c>
      <c r="H2904" s="104" t="s">
        <v>415</v>
      </c>
      <c r="I2904" s="5">
        <v>4195</v>
      </c>
    </row>
    <row r="2905" spans="1:9" ht="20.100000000000001" customHeight="1" x14ac:dyDescent="0.25">
      <c r="A2905" s="172"/>
      <c r="B2905" s="169"/>
      <c r="C2905" s="177"/>
      <c r="D2905" s="188" t="s">
        <v>134</v>
      </c>
      <c r="E2905" s="189"/>
      <c r="F2905" s="190"/>
      <c r="G2905" s="104" t="s">
        <v>49</v>
      </c>
      <c r="H2905" s="104" t="s">
        <v>415</v>
      </c>
      <c r="I2905" s="5">
        <v>2077</v>
      </c>
    </row>
    <row r="2906" spans="1:9" ht="20.100000000000001" customHeight="1" x14ac:dyDescent="0.25">
      <c r="A2906" s="172"/>
      <c r="B2906" s="169"/>
      <c r="C2906" s="183"/>
      <c r="D2906" s="188" t="s">
        <v>25</v>
      </c>
      <c r="E2906" s="189"/>
      <c r="F2906" s="190"/>
      <c r="G2906" s="104" t="s">
        <v>49</v>
      </c>
      <c r="H2906" s="104" t="s">
        <v>415</v>
      </c>
      <c r="I2906" s="5">
        <v>2118</v>
      </c>
    </row>
    <row r="2907" spans="1:9" ht="20.100000000000001" customHeight="1" x14ac:dyDescent="0.25">
      <c r="A2907" s="173"/>
      <c r="B2907" s="169"/>
      <c r="C2907" s="168" t="s">
        <v>492</v>
      </c>
      <c r="D2907" s="188" t="s">
        <v>7</v>
      </c>
      <c r="E2907" s="191"/>
      <c r="F2907" s="192"/>
      <c r="G2907" s="104" t="s">
        <v>49</v>
      </c>
      <c r="H2907" s="104" t="s">
        <v>415</v>
      </c>
      <c r="I2907" s="5">
        <v>3688</v>
      </c>
    </row>
    <row r="2908" spans="1:9" ht="20.100000000000001" customHeight="1" x14ac:dyDescent="0.25">
      <c r="A2908" s="171" t="s">
        <v>123</v>
      </c>
      <c r="B2908" s="169"/>
      <c r="C2908" s="169"/>
      <c r="D2908" s="188" t="s">
        <v>134</v>
      </c>
      <c r="E2908" s="191"/>
      <c r="F2908" s="192"/>
      <c r="G2908" s="104" t="s">
        <v>49</v>
      </c>
      <c r="H2908" s="104" t="s">
        <v>415</v>
      </c>
      <c r="I2908" s="5">
        <v>748</v>
      </c>
    </row>
    <row r="2909" spans="1:9" ht="20.100000000000001" customHeight="1" x14ac:dyDescent="0.25">
      <c r="A2909" s="172"/>
      <c r="B2909" s="170"/>
      <c r="C2909" s="170"/>
      <c r="D2909" s="80" t="s">
        <v>25</v>
      </c>
      <c r="E2909" s="101"/>
      <c r="F2909" s="91"/>
      <c r="G2909" s="104" t="s">
        <v>49</v>
      </c>
      <c r="H2909" s="104" t="s">
        <v>415</v>
      </c>
      <c r="I2909" s="5">
        <v>2940</v>
      </c>
    </row>
    <row r="2910" spans="1:9" ht="20.100000000000001" customHeight="1" x14ac:dyDescent="0.25">
      <c r="A2910" s="172"/>
      <c r="B2910" s="141" t="s">
        <v>150</v>
      </c>
      <c r="C2910" s="174" t="s">
        <v>126</v>
      </c>
      <c r="D2910" s="184" t="s">
        <v>7</v>
      </c>
      <c r="E2910" s="195"/>
      <c r="F2910" s="171"/>
      <c r="G2910" s="104" t="s">
        <v>127</v>
      </c>
      <c r="H2910" s="104" t="s">
        <v>416</v>
      </c>
      <c r="I2910" s="5">
        <v>481</v>
      </c>
    </row>
    <row r="2911" spans="1:9" ht="20.100000000000001" customHeight="1" x14ac:dyDescent="0.25">
      <c r="A2911" s="172"/>
      <c r="B2911" s="142"/>
      <c r="C2911" s="175"/>
      <c r="D2911" s="12"/>
      <c r="E2911" s="196" t="s">
        <v>137</v>
      </c>
      <c r="F2911" s="197"/>
      <c r="G2911" s="286" t="s">
        <v>6</v>
      </c>
      <c r="H2911" s="286" t="s">
        <v>417</v>
      </c>
      <c r="I2911" s="292">
        <f>(I2917+I2918)/I2910*100</f>
        <v>9.147609147609149</v>
      </c>
    </row>
    <row r="2912" spans="1:9" ht="20.100000000000001" customHeight="1" x14ac:dyDescent="0.25">
      <c r="A2912" s="172"/>
      <c r="B2912" s="142"/>
      <c r="C2912" s="175"/>
      <c r="D2912" s="12"/>
      <c r="E2912" s="198"/>
      <c r="F2912" s="199"/>
      <c r="G2912" s="287"/>
      <c r="H2912" s="287"/>
      <c r="I2912" s="293"/>
    </row>
    <row r="2913" spans="1:9" ht="20.100000000000001" customHeight="1" x14ac:dyDescent="0.25">
      <c r="A2913" s="172"/>
      <c r="B2913" s="142"/>
      <c r="C2913" s="175"/>
      <c r="D2913" s="12"/>
      <c r="E2913" s="196" t="s">
        <v>128</v>
      </c>
      <c r="F2913" s="197"/>
      <c r="G2913" s="286" t="s">
        <v>6</v>
      </c>
      <c r="H2913" s="286" t="s">
        <v>417</v>
      </c>
      <c r="I2913" s="292">
        <f>I2911/2</f>
        <v>4.5738045738045745</v>
      </c>
    </row>
    <row r="2914" spans="1:9" ht="20.100000000000001" customHeight="1" x14ac:dyDescent="0.25">
      <c r="A2914" s="172"/>
      <c r="B2914" s="142"/>
      <c r="C2914" s="175"/>
      <c r="D2914" s="12"/>
      <c r="E2914" s="198"/>
      <c r="F2914" s="199"/>
      <c r="G2914" s="287"/>
      <c r="H2914" s="287"/>
      <c r="I2914" s="293"/>
    </row>
    <row r="2915" spans="1:9" ht="20.100000000000001" customHeight="1" x14ac:dyDescent="0.25">
      <c r="A2915" s="172"/>
      <c r="B2915" s="142"/>
      <c r="C2915" s="175"/>
      <c r="D2915" s="13"/>
      <c r="E2915" s="65" t="s">
        <v>218</v>
      </c>
      <c r="F2915" s="66"/>
      <c r="G2915" s="3" t="s">
        <v>5</v>
      </c>
      <c r="H2915" s="10" t="s">
        <v>417</v>
      </c>
      <c r="I2915" s="27" t="e">
        <f>I2910/N538*1000</f>
        <v>#DIV/0!</v>
      </c>
    </row>
    <row r="2916" spans="1:9" ht="20.100000000000001" customHeight="1" x14ac:dyDescent="0.25">
      <c r="A2916" s="172"/>
      <c r="B2916" s="142"/>
      <c r="C2916" s="175"/>
      <c r="D2916" s="59" t="s">
        <v>129</v>
      </c>
      <c r="E2916" s="11"/>
      <c r="F2916" s="60"/>
      <c r="G2916" s="104" t="s">
        <v>127</v>
      </c>
      <c r="H2916" s="104" t="s">
        <v>416</v>
      </c>
      <c r="I2916" s="9">
        <f>I2910-I2917-I2918</f>
        <v>437</v>
      </c>
    </row>
    <row r="2917" spans="1:9" ht="20.100000000000001" customHeight="1" x14ac:dyDescent="0.25">
      <c r="A2917" s="172"/>
      <c r="B2917" s="142"/>
      <c r="C2917" s="175"/>
      <c r="D2917" s="59" t="s">
        <v>206</v>
      </c>
      <c r="E2917" s="11"/>
      <c r="F2917" s="60"/>
      <c r="G2917" s="104" t="s">
        <v>127</v>
      </c>
      <c r="H2917" s="104" t="s">
        <v>416</v>
      </c>
      <c r="I2917" s="9">
        <v>24</v>
      </c>
    </row>
    <row r="2918" spans="1:9" ht="20.100000000000001" customHeight="1" x14ac:dyDescent="0.25">
      <c r="A2918" s="172"/>
      <c r="B2918" s="142"/>
      <c r="C2918" s="176"/>
      <c r="D2918" s="59" t="s">
        <v>219</v>
      </c>
      <c r="E2918" s="11"/>
      <c r="F2918" s="63"/>
      <c r="G2918" s="104" t="s">
        <v>127</v>
      </c>
      <c r="H2918" s="104" t="s">
        <v>416</v>
      </c>
      <c r="I2918" s="9">
        <v>20</v>
      </c>
    </row>
    <row r="2919" spans="1:9" ht="20.100000000000001" customHeight="1" x14ac:dyDescent="0.25">
      <c r="A2919" s="172"/>
      <c r="B2919" s="142"/>
      <c r="C2919" s="156" t="s">
        <v>130</v>
      </c>
      <c r="D2919" s="184" t="s">
        <v>7</v>
      </c>
      <c r="E2919" s="189"/>
      <c r="F2919" s="190"/>
      <c r="G2919" s="104" t="s">
        <v>127</v>
      </c>
      <c r="H2919" s="104" t="s">
        <v>416</v>
      </c>
      <c r="I2919" s="5">
        <v>156</v>
      </c>
    </row>
    <row r="2920" spans="1:9" ht="20.100000000000001" customHeight="1" x14ac:dyDescent="0.25">
      <c r="A2920" s="172"/>
      <c r="B2920" s="142"/>
      <c r="C2920" s="183"/>
      <c r="D2920" s="12"/>
      <c r="E2920" s="196" t="s">
        <v>207</v>
      </c>
      <c r="F2920" s="197"/>
      <c r="G2920" s="286" t="s">
        <v>6</v>
      </c>
      <c r="H2920" s="286" t="s">
        <v>417</v>
      </c>
      <c r="I2920" s="292">
        <f>(I2926+I2927)/I2919*100</f>
        <v>13.461538461538462</v>
      </c>
    </row>
    <row r="2921" spans="1:9" ht="20.100000000000001" customHeight="1" x14ac:dyDescent="0.25">
      <c r="A2921" s="172"/>
      <c r="B2921" s="142"/>
      <c r="C2921" s="183"/>
      <c r="D2921" s="12"/>
      <c r="E2921" s="198"/>
      <c r="F2921" s="199"/>
      <c r="G2921" s="287"/>
      <c r="H2921" s="287"/>
      <c r="I2921" s="293"/>
    </row>
    <row r="2922" spans="1:9" ht="20.100000000000001" customHeight="1" x14ac:dyDescent="0.25">
      <c r="A2922" s="172"/>
      <c r="B2922" s="142"/>
      <c r="C2922" s="183"/>
      <c r="D2922" s="12"/>
      <c r="E2922" s="196" t="s">
        <v>131</v>
      </c>
      <c r="F2922" s="197"/>
      <c r="G2922" s="286" t="s">
        <v>6</v>
      </c>
      <c r="H2922" s="286" t="s">
        <v>417</v>
      </c>
      <c r="I2922" s="292">
        <f>I2920/2</f>
        <v>6.7307692307692308</v>
      </c>
    </row>
    <row r="2923" spans="1:9" ht="20.100000000000001" customHeight="1" x14ac:dyDescent="0.25">
      <c r="A2923" s="172"/>
      <c r="B2923" s="142"/>
      <c r="C2923" s="183"/>
      <c r="D2923" s="12"/>
      <c r="E2923" s="198"/>
      <c r="F2923" s="199"/>
      <c r="G2923" s="287"/>
      <c r="H2923" s="287"/>
      <c r="I2923" s="293"/>
    </row>
    <row r="2924" spans="1:9" ht="20.100000000000001" customHeight="1" x14ac:dyDescent="0.25">
      <c r="A2924" s="172"/>
      <c r="B2924" s="142"/>
      <c r="C2924" s="183"/>
      <c r="D2924" s="13"/>
      <c r="E2924" s="65" t="s">
        <v>220</v>
      </c>
      <c r="F2924" s="66"/>
      <c r="G2924" s="3" t="s">
        <v>5</v>
      </c>
      <c r="H2924" s="10" t="s">
        <v>417</v>
      </c>
      <c r="I2924" s="27" t="e">
        <f>I2919/N538*1000</f>
        <v>#DIV/0!</v>
      </c>
    </row>
    <row r="2925" spans="1:9" ht="20.100000000000001" customHeight="1" x14ac:dyDescent="0.25">
      <c r="A2925" s="172"/>
      <c r="B2925" s="142"/>
      <c r="C2925" s="183"/>
      <c r="D2925" s="59" t="s">
        <v>129</v>
      </c>
      <c r="E2925" s="11"/>
      <c r="F2925" s="60"/>
      <c r="G2925" s="104" t="s">
        <v>127</v>
      </c>
      <c r="H2925" s="104" t="s">
        <v>416</v>
      </c>
      <c r="I2925" s="9">
        <f>I2919-I2926-I2927</f>
        <v>135</v>
      </c>
    </row>
    <row r="2926" spans="1:9" ht="20.100000000000001" customHeight="1" x14ac:dyDescent="0.25">
      <c r="A2926" s="172"/>
      <c r="B2926" s="142"/>
      <c r="C2926" s="183"/>
      <c r="D2926" s="59" t="s">
        <v>206</v>
      </c>
      <c r="E2926" s="11"/>
      <c r="F2926" s="60"/>
      <c r="G2926" s="104" t="s">
        <v>127</v>
      </c>
      <c r="H2926" s="104" t="s">
        <v>416</v>
      </c>
      <c r="I2926" s="9">
        <v>10</v>
      </c>
    </row>
    <row r="2927" spans="1:9" ht="20.100000000000001" customHeight="1" x14ac:dyDescent="0.25">
      <c r="A2927" s="172"/>
      <c r="B2927" s="142"/>
      <c r="C2927" s="217"/>
      <c r="D2927" s="59" t="s">
        <v>219</v>
      </c>
      <c r="E2927" s="11"/>
      <c r="F2927" s="63"/>
      <c r="G2927" s="104" t="s">
        <v>127</v>
      </c>
      <c r="H2927" s="104" t="s">
        <v>416</v>
      </c>
      <c r="I2927" s="5">
        <v>11</v>
      </c>
    </row>
    <row r="2928" spans="1:9" ht="20.100000000000001" customHeight="1" x14ac:dyDescent="0.25">
      <c r="A2928" s="172"/>
      <c r="B2928" s="142"/>
      <c r="C2928" s="184" t="s">
        <v>133</v>
      </c>
      <c r="D2928" s="185"/>
      <c r="E2928" s="201" t="s">
        <v>134</v>
      </c>
      <c r="F2928" s="202"/>
      <c r="G2928" s="3" t="s">
        <v>5</v>
      </c>
      <c r="H2928" s="10" t="s">
        <v>417</v>
      </c>
      <c r="I2928" s="25" t="e">
        <f>I2919/Q538*1000</f>
        <v>#DIV/0!</v>
      </c>
    </row>
    <row r="2929" spans="1:9" ht="20.100000000000001" customHeight="1" x14ac:dyDescent="0.25">
      <c r="A2929" s="172"/>
      <c r="B2929" s="142"/>
      <c r="C2929" s="186"/>
      <c r="D2929" s="187"/>
      <c r="E2929" s="201" t="s">
        <v>25</v>
      </c>
      <c r="F2929" s="202"/>
      <c r="G2929" s="3" t="s">
        <v>5</v>
      </c>
      <c r="H2929" s="10" t="s">
        <v>417</v>
      </c>
      <c r="I2929" s="25" t="e">
        <f>I2919/R538*1000</f>
        <v>#DIV/0!</v>
      </c>
    </row>
    <row r="2930" spans="1:9" ht="20.100000000000001" customHeight="1" x14ac:dyDescent="0.25">
      <c r="A2930" s="172"/>
      <c r="B2930" s="142"/>
      <c r="C2930" s="168" t="s">
        <v>139</v>
      </c>
      <c r="D2930" s="188" t="s">
        <v>7</v>
      </c>
      <c r="E2930" s="189"/>
      <c r="F2930" s="190"/>
      <c r="G2930" s="104" t="s">
        <v>49</v>
      </c>
      <c r="H2930" s="104" t="s">
        <v>415</v>
      </c>
      <c r="I2930" s="5">
        <v>27923</v>
      </c>
    </row>
    <row r="2931" spans="1:9" ht="20.100000000000001" customHeight="1" x14ac:dyDescent="0.25">
      <c r="A2931" s="172"/>
      <c r="B2931" s="142"/>
      <c r="C2931" s="177"/>
      <c r="D2931" s="188" t="s">
        <v>134</v>
      </c>
      <c r="E2931" s="189"/>
      <c r="F2931" s="190"/>
      <c r="G2931" s="104" t="s">
        <v>49</v>
      </c>
      <c r="H2931" s="104" t="s">
        <v>415</v>
      </c>
      <c r="I2931" s="5">
        <v>15230</v>
      </c>
    </row>
    <row r="2932" spans="1:9" ht="20.100000000000001" customHeight="1" x14ac:dyDescent="0.25">
      <c r="A2932" s="172"/>
      <c r="B2932" s="142"/>
      <c r="C2932" s="183"/>
      <c r="D2932" s="188" t="s">
        <v>25</v>
      </c>
      <c r="E2932" s="189"/>
      <c r="F2932" s="190"/>
      <c r="G2932" s="104" t="s">
        <v>49</v>
      </c>
      <c r="H2932" s="104" t="s">
        <v>415</v>
      </c>
      <c r="I2932" s="5">
        <v>12693</v>
      </c>
    </row>
    <row r="2933" spans="1:9" ht="20.100000000000001" customHeight="1" x14ac:dyDescent="0.25">
      <c r="A2933" s="172"/>
      <c r="B2933" s="142"/>
      <c r="C2933" s="168" t="s">
        <v>140</v>
      </c>
      <c r="D2933" s="188" t="s">
        <v>7</v>
      </c>
      <c r="E2933" s="189"/>
      <c r="F2933" s="190"/>
      <c r="G2933" s="104" t="s">
        <v>49</v>
      </c>
      <c r="H2933" s="104" t="s">
        <v>415</v>
      </c>
      <c r="I2933" s="5">
        <v>29239</v>
      </c>
    </row>
    <row r="2934" spans="1:9" ht="20.100000000000001" customHeight="1" x14ac:dyDescent="0.25">
      <c r="A2934" s="172"/>
      <c r="B2934" s="142"/>
      <c r="C2934" s="177"/>
      <c r="D2934" s="188" t="s">
        <v>134</v>
      </c>
      <c r="E2934" s="189"/>
      <c r="F2934" s="190"/>
      <c r="G2934" s="104" t="s">
        <v>49</v>
      </c>
      <c r="H2934" s="104" t="s">
        <v>415</v>
      </c>
      <c r="I2934" s="5">
        <v>14955</v>
      </c>
    </row>
    <row r="2935" spans="1:9" ht="20.100000000000001" customHeight="1" x14ac:dyDescent="0.25">
      <c r="A2935" s="172"/>
      <c r="B2935" s="142"/>
      <c r="C2935" s="183"/>
      <c r="D2935" s="188" t="s">
        <v>25</v>
      </c>
      <c r="E2935" s="189"/>
      <c r="F2935" s="190"/>
      <c r="G2935" s="104" t="s">
        <v>49</v>
      </c>
      <c r="H2935" s="104" t="s">
        <v>415</v>
      </c>
      <c r="I2935" s="5">
        <v>14284</v>
      </c>
    </row>
    <row r="2936" spans="1:9" ht="20.100000000000001" customHeight="1" x14ac:dyDescent="0.25">
      <c r="A2936" s="172"/>
      <c r="B2936" s="142"/>
      <c r="C2936" s="168" t="s">
        <v>141</v>
      </c>
      <c r="D2936" s="188" t="s">
        <v>7</v>
      </c>
      <c r="E2936" s="189"/>
      <c r="F2936" s="190"/>
      <c r="G2936" s="104" t="s">
        <v>49</v>
      </c>
      <c r="H2936" s="104" t="s">
        <v>415</v>
      </c>
      <c r="I2936" s="5">
        <v>3882</v>
      </c>
    </row>
    <row r="2937" spans="1:9" ht="20.100000000000001" customHeight="1" x14ac:dyDescent="0.25">
      <c r="A2937" s="172"/>
      <c r="B2937" s="142"/>
      <c r="C2937" s="177"/>
      <c r="D2937" s="188" t="s">
        <v>134</v>
      </c>
      <c r="E2937" s="189"/>
      <c r="F2937" s="190"/>
      <c r="G2937" s="104" t="s">
        <v>49</v>
      </c>
      <c r="H2937" s="104" t="s">
        <v>415</v>
      </c>
      <c r="I2937" s="5">
        <v>2018</v>
      </c>
    </row>
    <row r="2938" spans="1:9" ht="20.100000000000001" customHeight="1" x14ac:dyDescent="0.25">
      <c r="A2938" s="172"/>
      <c r="B2938" s="142"/>
      <c r="C2938" s="183"/>
      <c r="D2938" s="188" t="s">
        <v>25</v>
      </c>
      <c r="E2938" s="189"/>
      <c r="F2938" s="190"/>
      <c r="G2938" s="104" t="s">
        <v>49</v>
      </c>
      <c r="H2938" s="104" t="s">
        <v>415</v>
      </c>
      <c r="I2938" s="5">
        <v>1864</v>
      </c>
    </row>
    <row r="2939" spans="1:9" ht="20.100000000000001" customHeight="1" x14ac:dyDescent="0.25">
      <c r="A2939" s="172"/>
      <c r="B2939" s="142"/>
      <c r="C2939" s="168" t="s">
        <v>142</v>
      </c>
      <c r="D2939" s="188" t="s">
        <v>7</v>
      </c>
      <c r="E2939" s="191"/>
      <c r="F2939" s="192"/>
      <c r="G2939" s="104" t="s">
        <v>49</v>
      </c>
      <c r="H2939" s="104" t="s">
        <v>415</v>
      </c>
      <c r="I2939" s="5">
        <v>3854</v>
      </c>
    </row>
    <row r="2940" spans="1:9" ht="20.100000000000001" customHeight="1" x14ac:dyDescent="0.25">
      <c r="A2940" s="172"/>
      <c r="B2940" s="142"/>
      <c r="C2940" s="177"/>
      <c r="D2940" s="188" t="s">
        <v>134</v>
      </c>
      <c r="E2940" s="191"/>
      <c r="F2940" s="192"/>
      <c r="G2940" s="104" t="s">
        <v>49</v>
      </c>
      <c r="H2940" s="104" t="s">
        <v>415</v>
      </c>
      <c r="I2940" s="5">
        <v>797</v>
      </c>
    </row>
    <row r="2941" spans="1:9" ht="20.100000000000001" customHeight="1" x14ac:dyDescent="0.25">
      <c r="A2941" s="172"/>
      <c r="B2941" s="143"/>
      <c r="C2941" s="217"/>
      <c r="D2941" s="80" t="s">
        <v>25</v>
      </c>
      <c r="E2941" s="101"/>
      <c r="F2941" s="91"/>
      <c r="G2941" s="104" t="s">
        <v>49</v>
      </c>
      <c r="H2941" s="104" t="s">
        <v>415</v>
      </c>
      <c r="I2941" s="5">
        <v>3057</v>
      </c>
    </row>
    <row r="2942" spans="1:9" ht="20.100000000000001" customHeight="1" x14ac:dyDescent="0.25">
      <c r="A2942" s="173"/>
      <c r="B2942" s="168" t="s">
        <v>93</v>
      </c>
      <c r="C2942" s="174" t="s">
        <v>126</v>
      </c>
      <c r="D2942" s="184" t="s">
        <v>7</v>
      </c>
      <c r="E2942" s="191"/>
      <c r="F2942" s="192"/>
      <c r="G2942" s="104" t="s">
        <v>127</v>
      </c>
      <c r="H2942" s="104" t="s">
        <v>416</v>
      </c>
      <c r="I2942" s="5">
        <v>1393</v>
      </c>
    </row>
    <row r="2943" spans="1:9" ht="20.100000000000001" customHeight="1" x14ac:dyDescent="0.25">
      <c r="A2943" s="171" t="s">
        <v>123</v>
      </c>
      <c r="B2943" s="169"/>
      <c r="C2943" s="175"/>
      <c r="D2943" s="12"/>
      <c r="E2943" s="196" t="s">
        <v>137</v>
      </c>
      <c r="F2943" s="197"/>
      <c r="G2943" s="286" t="s">
        <v>6</v>
      </c>
      <c r="H2943" s="286" t="s">
        <v>417</v>
      </c>
      <c r="I2943" s="292">
        <f>(I2949+I2950)/I2942*100</f>
        <v>10.696338837042354</v>
      </c>
    </row>
    <row r="2944" spans="1:9" ht="20.100000000000001" customHeight="1" x14ac:dyDescent="0.25">
      <c r="A2944" s="172"/>
      <c r="B2944" s="169"/>
      <c r="C2944" s="175"/>
      <c r="D2944" s="12"/>
      <c r="E2944" s="198"/>
      <c r="F2944" s="199"/>
      <c r="G2944" s="287"/>
      <c r="H2944" s="287"/>
      <c r="I2944" s="293"/>
    </row>
    <row r="2945" spans="1:9" ht="20.100000000000001" customHeight="1" x14ac:dyDescent="0.25">
      <c r="A2945" s="172"/>
      <c r="B2945" s="169"/>
      <c r="C2945" s="175"/>
      <c r="D2945" s="12"/>
      <c r="E2945" s="196" t="s">
        <v>128</v>
      </c>
      <c r="F2945" s="197"/>
      <c r="G2945" s="286" t="s">
        <v>6</v>
      </c>
      <c r="H2945" s="286" t="s">
        <v>417</v>
      </c>
      <c r="I2945" s="292">
        <f>I2943/2</f>
        <v>5.3481694185211772</v>
      </c>
    </row>
    <row r="2946" spans="1:9" ht="20.100000000000001" customHeight="1" x14ac:dyDescent="0.25">
      <c r="A2946" s="172"/>
      <c r="B2946" s="169"/>
      <c r="C2946" s="175"/>
      <c r="D2946" s="12"/>
      <c r="E2946" s="198"/>
      <c r="F2946" s="199"/>
      <c r="G2946" s="287"/>
      <c r="H2946" s="287"/>
      <c r="I2946" s="293"/>
    </row>
    <row r="2947" spans="1:9" ht="20.100000000000001" customHeight="1" x14ac:dyDescent="0.25">
      <c r="A2947" s="172"/>
      <c r="B2947" s="169"/>
      <c r="C2947" s="175"/>
      <c r="D2947" s="13"/>
      <c r="E2947" s="65" t="s">
        <v>218</v>
      </c>
      <c r="F2947" s="66"/>
      <c r="G2947" s="3" t="s">
        <v>5</v>
      </c>
      <c r="H2947" s="10" t="s">
        <v>417</v>
      </c>
      <c r="I2947" s="27" t="e">
        <f>I2942/N539*1000</f>
        <v>#DIV/0!</v>
      </c>
    </row>
    <row r="2948" spans="1:9" ht="20.100000000000001" customHeight="1" x14ac:dyDescent="0.25">
      <c r="A2948" s="172"/>
      <c r="B2948" s="169"/>
      <c r="C2948" s="175"/>
      <c r="D2948" s="59" t="s">
        <v>129</v>
      </c>
      <c r="E2948" s="11"/>
      <c r="F2948" s="60"/>
      <c r="G2948" s="104" t="s">
        <v>127</v>
      </c>
      <c r="H2948" s="104" t="s">
        <v>416</v>
      </c>
      <c r="I2948" s="9">
        <f>I2942-I2949-I2950</f>
        <v>1244</v>
      </c>
    </row>
    <row r="2949" spans="1:9" ht="20.100000000000001" customHeight="1" x14ac:dyDescent="0.25">
      <c r="A2949" s="172"/>
      <c r="B2949" s="169"/>
      <c r="C2949" s="175"/>
      <c r="D2949" s="59" t="s">
        <v>206</v>
      </c>
      <c r="E2949" s="11"/>
      <c r="F2949" s="60"/>
      <c r="G2949" s="104" t="s">
        <v>127</v>
      </c>
      <c r="H2949" s="104" t="s">
        <v>416</v>
      </c>
      <c r="I2949" s="9">
        <v>73</v>
      </c>
    </row>
    <row r="2950" spans="1:9" ht="20.100000000000001" customHeight="1" x14ac:dyDescent="0.25">
      <c r="A2950" s="172"/>
      <c r="B2950" s="169"/>
      <c r="C2950" s="176"/>
      <c r="D2950" s="59" t="s">
        <v>219</v>
      </c>
      <c r="E2950" s="11"/>
      <c r="F2950" s="63"/>
      <c r="G2950" s="104" t="s">
        <v>127</v>
      </c>
      <c r="H2950" s="104" t="s">
        <v>416</v>
      </c>
      <c r="I2950" s="9">
        <v>76</v>
      </c>
    </row>
    <row r="2951" spans="1:9" ht="20.100000000000001" customHeight="1" x14ac:dyDescent="0.25">
      <c r="A2951" s="172"/>
      <c r="B2951" s="169"/>
      <c r="C2951" s="156" t="s">
        <v>130</v>
      </c>
      <c r="D2951" s="184" t="s">
        <v>7</v>
      </c>
      <c r="E2951" s="189"/>
      <c r="F2951" s="190"/>
      <c r="G2951" s="104" t="s">
        <v>127</v>
      </c>
      <c r="H2951" s="104" t="s">
        <v>416</v>
      </c>
      <c r="I2951" s="5">
        <v>502</v>
      </c>
    </row>
    <row r="2952" spans="1:9" ht="20.100000000000001" customHeight="1" x14ac:dyDescent="0.25">
      <c r="A2952" s="172"/>
      <c r="B2952" s="169"/>
      <c r="C2952" s="146"/>
      <c r="D2952" s="69"/>
      <c r="E2952" s="303" t="s">
        <v>207</v>
      </c>
      <c r="F2952" s="304"/>
      <c r="G2952" s="307" t="s">
        <v>6</v>
      </c>
      <c r="H2952" s="307" t="s">
        <v>416</v>
      </c>
      <c r="I2952" s="309">
        <f>(I2958+I2959)/I2951*100</f>
        <v>19.52191235059761</v>
      </c>
    </row>
    <row r="2953" spans="1:9" ht="20.100000000000001" customHeight="1" x14ac:dyDescent="0.25">
      <c r="A2953" s="172"/>
      <c r="B2953" s="169"/>
      <c r="C2953" s="158"/>
      <c r="D2953" s="70"/>
      <c r="E2953" s="305"/>
      <c r="F2953" s="306"/>
      <c r="G2953" s="308"/>
      <c r="H2953" s="308"/>
      <c r="I2953" s="310"/>
    </row>
    <row r="2954" spans="1:9" ht="20.100000000000001" customHeight="1" x14ac:dyDescent="0.25">
      <c r="A2954" s="172"/>
      <c r="B2954" s="169"/>
      <c r="C2954" s="158"/>
      <c r="D2954" s="12"/>
      <c r="E2954" s="196" t="s">
        <v>131</v>
      </c>
      <c r="F2954" s="197"/>
      <c r="G2954" s="311" t="s">
        <v>6</v>
      </c>
      <c r="H2954" s="311" t="s">
        <v>417</v>
      </c>
      <c r="I2954" s="313">
        <f>I2952/2</f>
        <v>9.760956175298805</v>
      </c>
    </row>
    <row r="2955" spans="1:9" ht="20.100000000000001" customHeight="1" x14ac:dyDescent="0.25">
      <c r="A2955" s="172"/>
      <c r="B2955" s="169"/>
      <c r="C2955" s="158"/>
      <c r="D2955" s="12"/>
      <c r="E2955" s="198"/>
      <c r="F2955" s="199"/>
      <c r="G2955" s="312"/>
      <c r="H2955" s="312"/>
      <c r="I2955" s="314"/>
    </row>
    <row r="2956" spans="1:9" ht="20.100000000000001" customHeight="1" x14ac:dyDescent="0.25">
      <c r="A2956" s="172"/>
      <c r="B2956" s="169"/>
      <c r="C2956" s="158"/>
      <c r="D2956" s="13"/>
      <c r="E2956" s="65" t="s">
        <v>220</v>
      </c>
      <c r="F2956" s="66"/>
      <c r="G2956" s="3" t="s">
        <v>5</v>
      </c>
      <c r="H2956" s="14" t="s">
        <v>417</v>
      </c>
      <c r="I2956" s="27" t="e">
        <f>I2951/N539*1000</f>
        <v>#DIV/0!</v>
      </c>
    </row>
    <row r="2957" spans="1:9" ht="20.100000000000001" customHeight="1" x14ac:dyDescent="0.25">
      <c r="A2957" s="172"/>
      <c r="B2957" s="169"/>
      <c r="C2957" s="158"/>
      <c r="D2957" s="59" t="s">
        <v>129</v>
      </c>
      <c r="E2957" s="11"/>
      <c r="F2957" s="60"/>
      <c r="G2957" s="104" t="s">
        <v>127</v>
      </c>
      <c r="H2957" s="104" t="s">
        <v>416</v>
      </c>
      <c r="I2957" s="9">
        <f>I2951-I2958-I2959</f>
        <v>404</v>
      </c>
    </row>
    <row r="2958" spans="1:9" ht="20.100000000000001" customHeight="1" x14ac:dyDescent="0.25">
      <c r="A2958" s="172"/>
      <c r="B2958" s="169"/>
      <c r="C2958" s="158"/>
      <c r="D2958" s="59" t="s">
        <v>206</v>
      </c>
      <c r="E2958" s="11"/>
      <c r="F2958" s="60"/>
      <c r="G2958" s="104" t="s">
        <v>127</v>
      </c>
      <c r="H2958" s="104" t="s">
        <v>416</v>
      </c>
      <c r="I2958" s="9">
        <v>50</v>
      </c>
    </row>
    <row r="2959" spans="1:9" ht="20.100000000000001" customHeight="1" x14ac:dyDescent="0.25">
      <c r="A2959" s="172"/>
      <c r="B2959" s="169"/>
      <c r="C2959" s="157"/>
      <c r="D2959" s="59" t="s">
        <v>219</v>
      </c>
      <c r="E2959" s="11"/>
      <c r="F2959" s="63"/>
      <c r="G2959" s="104" t="s">
        <v>127</v>
      </c>
      <c r="H2959" s="104" t="s">
        <v>416</v>
      </c>
      <c r="I2959" s="5">
        <v>48</v>
      </c>
    </row>
    <row r="2960" spans="1:9" ht="20.100000000000001" customHeight="1" x14ac:dyDescent="0.25">
      <c r="A2960" s="172"/>
      <c r="B2960" s="169"/>
      <c r="C2960" s="184" t="s">
        <v>133</v>
      </c>
      <c r="D2960" s="185"/>
      <c r="E2960" s="201" t="s">
        <v>134</v>
      </c>
      <c r="F2960" s="202"/>
      <c r="G2960" s="3" t="s">
        <v>5</v>
      </c>
      <c r="H2960" s="10" t="s">
        <v>417</v>
      </c>
      <c r="I2960" s="25" t="e">
        <f>I2951/Q539*1000</f>
        <v>#DIV/0!</v>
      </c>
    </row>
    <row r="2961" spans="1:9" ht="20.100000000000001" customHeight="1" x14ac:dyDescent="0.25">
      <c r="A2961" s="172"/>
      <c r="B2961" s="169"/>
      <c r="C2961" s="186"/>
      <c r="D2961" s="187"/>
      <c r="E2961" s="201" t="s">
        <v>25</v>
      </c>
      <c r="F2961" s="202"/>
      <c r="G2961" s="3" t="s">
        <v>5</v>
      </c>
      <c r="H2961" s="10" t="s">
        <v>417</v>
      </c>
      <c r="I2961" s="25" t="e">
        <f>I2951/R539*1000</f>
        <v>#DIV/0!</v>
      </c>
    </row>
    <row r="2962" spans="1:9" ht="20.100000000000001" customHeight="1" x14ac:dyDescent="0.25">
      <c r="A2962" s="172"/>
      <c r="B2962" s="169"/>
      <c r="C2962" s="168" t="s">
        <v>139</v>
      </c>
      <c r="D2962" s="188" t="s">
        <v>7</v>
      </c>
      <c r="E2962" s="300"/>
      <c r="F2962" s="301"/>
      <c r="G2962" s="104" t="s">
        <v>49</v>
      </c>
      <c r="H2962" s="104" t="s">
        <v>415</v>
      </c>
      <c r="I2962" s="5">
        <v>84298</v>
      </c>
    </row>
    <row r="2963" spans="1:9" ht="20.100000000000001" customHeight="1" x14ac:dyDescent="0.25">
      <c r="A2963" s="172"/>
      <c r="B2963" s="169"/>
      <c r="C2963" s="169"/>
      <c r="D2963" s="188" t="s">
        <v>134</v>
      </c>
      <c r="E2963" s="300"/>
      <c r="F2963" s="301"/>
      <c r="G2963" s="104" t="s">
        <v>49</v>
      </c>
      <c r="H2963" s="104" t="s">
        <v>415</v>
      </c>
      <c r="I2963" s="5">
        <v>45651</v>
      </c>
    </row>
    <row r="2964" spans="1:9" ht="20.100000000000001" customHeight="1" x14ac:dyDescent="0.25">
      <c r="A2964" s="172"/>
      <c r="B2964" s="169"/>
      <c r="C2964" s="302"/>
      <c r="D2964" s="188" t="s">
        <v>25</v>
      </c>
      <c r="E2964" s="300"/>
      <c r="F2964" s="301"/>
      <c r="G2964" s="104" t="s">
        <v>49</v>
      </c>
      <c r="H2964" s="104" t="s">
        <v>415</v>
      </c>
      <c r="I2964" s="5">
        <v>38647</v>
      </c>
    </row>
    <row r="2965" spans="1:9" ht="20.100000000000001" customHeight="1" x14ac:dyDescent="0.25">
      <c r="A2965" s="172"/>
      <c r="B2965" s="169"/>
      <c r="C2965" s="168" t="s">
        <v>140</v>
      </c>
      <c r="D2965" s="188" t="s">
        <v>7</v>
      </c>
      <c r="E2965" s="300"/>
      <c r="F2965" s="301"/>
      <c r="G2965" s="104" t="s">
        <v>49</v>
      </c>
      <c r="H2965" s="104" t="s">
        <v>415</v>
      </c>
      <c r="I2965" s="5">
        <v>78352</v>
      </c>
    </row>
    <row r="2966" spans="1:9" ht="20.100000000000001" customHeight="1" x14ac:dyDescent="0.25">
      <c r="A2966" s="172"/>
      <c r="B2966" s="169"/>
      <c r="C2966" s="169"/>
      <c r="D2966" s="188" t="s">
        <v>134</v>
      </c>
      <c r="E2966" s="300"/>
      <c r="F2966" s="301"/>
      <c r="G2966" s="104" t="s">
        <v>49</v>
      </c>
      <c r="H2966" s="104" t="s">
        <v>415</v>
      </c>
      <c r="I2966" s="5">
        <v>38687</v>
      </c>
    </row>
    <row r="2967" spans="1:9" ht="20.100000000000001" customHeight="1" x14ac:dyDescent="0.25">
      <c r="A2967" s="172"/>
      <c r="B2967" s="169"/>
      <c r="C2967" s="302"/>
      <c r="D2967" s="188" t="s">
        <v>25</v>
      </c>
      <c r="E2967" s="300"/>
      <c r="F2967" s="301"/>
      <c r="G2967" s="104" t="s">
        <v>49</v>
      </c>
      <c r="H2967" s="104" t="s">
        <v>415</v>
      </c>
      <c r="I2967" s="5">
        <v>39665</v>
      </c>
    </row>
    <row r="2968" spans="1:9" ht="20.100000000000001" customHeight="1" x14ac:dyDescent="0.25">
      <c r="A2968" s="172"/>
      <c r="B2968" s="169"/>
      <c r="C2968" s="168" t="s">
        <v>141</v>
      </c>
      <c r="D2968" s="188" t="s">
        <v>7</v>
      </c>
      <c r="E2968" s="300"/>
      <c r="F2968" s="301"/>
      <c r="G2968" s="104" t="s">
        <v>49</v>
      </c>
      <c r="H2968" s="104" t="s">
        <v>415</v>
      </c>
      <c r="I2968" s="5">
        <v>14413</v>
      </c>
    </row>
    <row r="2969" spans="1:9" ht="20.100000000000001" customHeight="1" x14ac:dyDescent="0.25">
      <c r="A2969" s="172"/>
      <c r="B2969" s="169"/>
      <c r="C2969" s="169"/>
      <c r="D2969" s="188" t="s">
        <v>134</v>
      </c>
      <c r="E2969" s="300"/>
      <c r="F2969" s="301"/>
      <c r="G2969" s="104" t="s">
        <v>49</v>
      </c>
      <c r="H2969" s="104" t="s">
        <v>415</v>
      </c>
      <c r="I2969" s="5">
        <v>6662</v>
      </c>
    </row>
    <row r="2970" spans="1:9" ht="20.100000000000001" customHeight="1" x14ac:dyDescent="0.25">
      <c r="A2970" s="172"/>
      <c r="B2970" s="169"/>
      <c r="C2970" s="302"/>
      <c r="D2970" s="188" t="s">
        <v>25</v>
      </c>
      <c r="E2970" s="300"/>
      <c r="F2970" s="301"/>
      <c r="G2970" s="104" t="s">
        <v>49</v>
      </c>
      <c r="H2970" s="104" t="s">
        <v>415</v>
      </c>
      <c r="I2970" s="5">
        <v>7751</v>
      </c>
    </row>
    <row r="2971" spans="1:9" ht="20.100000000000001" customHeight="1" x14ac:dyDescent="0.25">
      <c r="A2971" s="172"/>
      <c r="B2971" s="169"/>
      <c r="C2971" s="168" t="s">
        <v>142</v>
      </c>
      <c r="D2971" s="188" t="s">
        <v>7</v>
      </c>
      <c r="E2971" s="191"/>
      <c r="F2971" s="192"/>
      <c r="G2971" s="104" t="s">
        <v>49</v>
      </c>
      <c r="H2971" s="104" t="s">
        <v>415</v>
      </c>
      <c r="I2971" s="5">
        <v>9208</v>
      </c>
    </row>
    <row r="2972" spans="1:9" ht="20.100000000000001" customHeight="1" x14ac:dyDescent="0.25">
      <c r="A2972" s="172"/>
      <c r="B2972" s="169"/>
      <c r="C2972" s="169"/>
      <c r="D2972" s="188" t="s">
        <v>134</v>
      </c>
      <c r="E2972" s="191"/>
      <c r="F2972" s="192"/>
      <c r="G2972" s="104" t="s">
        <v>49</v>
      </c>
      <c r="H2972" s="104" t="s">
        <v>415</v>
      </c>
      <c r="I2972" s="5">
        <v>1492</v>
      </c>
    </row>
    <row r="2973" spans="1:9" ht="20.100000000000001" customHeight="1" x14ac:dyDescent="0.25">
      <c r="A2973" s="172"/>
      <c r="B2973" s="170"/>
      <c r="C2973" s="302"/>
      <c r="D2973" s="80" t="s">
        <v>25</v>
      </c>
      <c r="E2973" s="101"/>
      <c r="F2973" s="91"/>
      <c r="G2973" s="104" t="s">
        <v>49</v>
      </c>
      <c r="H2973" s="104" t="s">
        <v>415</v>
      </c>
      <c r="I2973" s="5">
        <v>7716</v>
      </c>
    </row>
    <row r="2974" spans="1:9" ht="20.100000000000001" customHeight="1" x14ac:dyDescent="0.25">
      <c r="A2974" s="172"/>
      <c r="B2974" s="168" t="s">
        <v>122</v>
      </c>
      <c r="C2974" s="174" t="s">
        <v>126</v>
      </c>
      <c r="D2974" s="82" t="s">
        <v>7</v>
      </c>
      <c r="E2974" s="92"/>
      <c r="F2974" s="92"/>
      <c r="G2974" s="294" t="s">
        <v>127</v>
      </c>
      <c r="H2974" s="294" t="s">
        <v>416</v>
      </c>
      <c r="I2974" s="295">
        <v>1462</v>
      </c>
    </row>
    <row r="2975" spans="1:9" ht="20.100000000000001" customHeight="1" x14ac:dyDescent="0.25">
      <c r="A2975" s="172"/>
      <c r="B2975" s="169"/>
      <c r="C2975" s="175"/>
      <c r="D2975" s="17"/>
      <c r="E2975" s="17"/>
      <c r="F2975" s="17"/>
      <c r="G2975" s="294"/>
      <c r="H2975" s="294"/>
      <c r="I2975" s="296"/>
    </row>
    <row r="2976" spans="1:9" ht="20.100000000000001" customHeight="1" x14ac:dyDescent="0.25">
      <c r="A2976" s="172"/>
      <c r="B2976" s="169"/>
      <c r="C2976" s="175"/>
      <c r="D2976" s="12"/>
      <c r="E2976" s="196" t="s">
        <v>137</v>
      </c>
      <c r="F2976" s="197"/>
      <c r="G2976" s="286" t="s">
        <v>6</v>
      </c>
      <c r="H2976" s="286" t="s">
        <v>417</v>
      </c>
      <c r="I2976" s="292">
        <f>(I2982+I2983)/I2974*100</f>
        <v>11.149110807113544</v>
      </c>
    </row>
    <row r="2977" spans="1:9" ht="20.100000000000001" customHeight="1" x14ac:dyDescent="0.25">
      <c r="A2977" s="173"/>
      <c r="B2977" s="169"/>
      <c r="C2977" s="175"/>
      <c r="D2977" s="12"/>
      <c r="E2977" s="198"/>
      <c r="F2977" s="199"/>
      <c r="G2977" s="297"/>
      <c r="H2977" s="297"/>
      <c r="I2977" s="298"/>
    </row>
    <row r="2978" spans="1:9" ht="20.100000000000001" customHeight="1" x14ac:dyDescent="0.25">
      <c r="A2978" s="171" t="s">
        <v>123</v>
      </c>
      <c r="B2978" s="169"/>
      <c r="C2978" s="175"/>
      <c r="D2978" s="12"/>
      <c r="E2978" s="196" t="s">
        <v>128</v>
      </c>
      <c r="F2978" s="197"/>
      <c r="G2978" s="286" t="s">
        <v>6</v>
      </c>
      <c r="H2978" s="286" t="s">
        <v>417</v>
      </c>
      <c r="I2978" s="292">
        <f>I2976/2</f>
        <v>5.5745554035567721</v>
      </c>
    </row>
    <row r="2979" spans="1:9" ht="20.100000000000001" customHeight="1" x14ac:dyDescent="0.25">
      <c r="A2979" s="172"/>
      <c r="B2979" s="169"/>
      <c r="C2979" s="175"/>
      <c r="D2979" s="12"/>
      <c r="E2979" s="198"/>
      <c r="F2979" s="199"/>
      <c r="G2979" s="287"/>
      <c r="H2979" s="287"/>
      <c r="I2979" s="293"/>
    </row>
    <row r="2980" spans="1:9" ht="20.100000000000001" customHeight="1" x14ac:dyDescent="0.25">
      <c r="A2980" s="172"/>
      <c r="B2980" s="169"/>
      <c r="C2980" s="175"/>
      <c r="D2980" s="13"/>
      <c r="E2980" s="65" t="s">
        <v>218</v>
      </c>
      <c r="F2980" s="66"/>
      <c r="G2980" s="3" t="s">
        <v>5</v>
      </c>
      <c r="H2980" s="10" t="s">
        <v>417</v>
      </c>
      <c r="I2980" s="27" t="e">
        <f>I2974/N540*1000</f>
        <v>#DIV/0!</v>
      </c>
    </row>
    <row r="2981" spans="1:9" ht="20.100000000000001" customHeight="1" x14ac:dyDescent="0.25">
      <c r="A2981" s="172"/>
      <c r="B2981" s="169"/>
      <c r="C2981" s="175"/>
      <c r="D2981" s="59" t="s">
        <v>129</v>
      </c>
      <c r="E2981" s="11"/>
      <c r="F2981" s="60"/>
      <c r="G2981" s="104" t="s">
        <v>127</v>
      </c>
      <c r="H2981" s="104" t="s">
        <v>416</v>
      </c>
      <c r="I2981" s="9">
        <f>I2974-I2982-I2983</f>
        <v>1299</v>
      </c>
    </row>
    <row r="2982" spans="1:9" ht="20.100000000000001" customHeight="1" x14ac:dyDescent="0.25">
      <c r="A2982" s="172"/>
      <c r="B2982" s="169"/>
      <c r="C2982" s="175"/>
      <c r="D2982" s="59" t="s">
        <v>206</v>
      </c>
      <c r="E2982" s="11"/>
      <c r="F2982" s="60"/>
      <c r="G2982" s="104" t="s">
        <v>127</v>
      </c>
      <c r="H2982" s="104" t="s">
        <v>416</v>
      </c>
      <c r="I2982" s="9">
        <v>88</v>
      </c>
    </row>
    <row r="2983" spans="1:9" ht="20.100000000000001" customHeight="1" x14ac:dyDescent="0.25">
      <c r="A2983" s="172"/>
      <c r="B2983" s="169"/>
      <c r="C2983" s="176"/>
      <c r="D2983" s="59" t="s">
        <v>219</v>
      </c>
      <c r="E2983" s="11"/>
      <c r="F2983" s="63"/>
      <c r="G2983" s="104" t="s">
        <v>127</v>
      </c>
      <c r="H2983" s="104" t="s">
        <v>416</v>
      </c>
      <c r="I2983" s="9">
        <v>75</v>
      </c>
    </row>
    <row r="2984" spans="1:9" ht="20.100000000000001" customHeight="1" x14ac:dyDescent="0.25">
      <c r="A2984" s="172"/>
      <c r="B2984" s="169"/>
      <c r="C2984" s="156" t="s">
        <v>130</v>
      </c>
      <c r="D2984" s="184" t="s">
        <v>7</v>
      </c>
      <c r="E2984" s="189"/>
      <c r="F2984" s="190"/>
      <c r="G2984" s="104" t="s">
        <v>127</v>
      </c>
      <c r="H2984" s="104" t="s">
        <v>416</v>
      </c>
      <c r="I2984" s="5">
        <v>492</v>
      </c>
    </row>
    <row r="2985" spans="1:9" ht="20.100000000000001" customHeight="1" x14ac:dyDescent="0.25">
      <c r="A2985" s="172"/>
      <c r="B2985" s="169"/>
      <c r="C2985" s="158"/>
      <c r="D2985" s="12"/>
      <c r="E2985" s="196" t="s">
        <v>207</v>
      </c>
      <c r="F2985" s="197"/>
      <c r="G2985" s="286" t="s">
        <v>6</v>
      </c>
      <c r="H2985" s="286" t="s">
        <v>417</v>
      </c>
      <c r="I2985" s="292">
        <f>(I2991+I2992)/I2984*100</f>
        <v>15.853658536585366</v>
      </c>
    </row>
    <row r="2986" spans="1:9" ht="20.100000000000001" customHeight="1" x14ac:dyDescent="0.25">
      <c r="A2986" s="172"/>
      <c r="B2986" s="169"/>
      <c r="C2986" s="158"/>
      <c r="D2986" s="12"/>
      <c r="E2986" s="198"/>
      <c r="F2986" s="199"/>
      <c r="G2986" s="287"/>
      <c r="H2986" s="287"/>
      <c r="I2986" s="293"/>
    </row>
    <row r="2987" spans="1:9" ht="20.100000000000001" customHeight="1" x14ac:dyDescent="0.25">
      <c r="A2987" s="172"/>
      <c r="B2987" s="169"/>
      <c r="C2987" s="158"/>
      <c r="D2987" s="12"/>
      <c r="E2987" s="196" t="s">
        <v>131</v>
      </c>
      <c r="F2987" s="197"/>
      <c r="G2987" s="286" t="s">
        <v>6</v>
      </c>
      <c r="H2987" s="286" t="s">
        <v>417</v>
      </c>
      <c r="I2987" s="292">
        <f>I2985/2</f>
        <v>7.9268292682926829</v>
      </c>
    </row>
    <row r="2988" spans="1:9" ht="20.100000000000001" customHeight="1" x14ac:dyDescent="0.25">
      <c r="A2988" s="172"/>
      <c r="B2988" s="169"/>
      <c r="C2988" s="158"/>
      <c r="D2988" s="12"/>
      <c r="E2988" s="198"/>
      <c r="F2988" s="199"/>
      <c r="G2988" s="287"/>
      <c r="H2988" s="287"/>
      <c r="I2988" s="293"/>
    </row>
    <row r="2989" spans="1:9" ht="20.100000000000001" customHeight="1" x14ac:dyDescent="0.25">
      <c r="A2989" s="172"/>
      <c r="B2989" s="169"/>
      <c r="C2989" s="158"/>
      <c r="D2989" s="13"/>
      <c r="E2989" s="65" t="s">
        <v>220</v>
      </c>
      <c r="F2989" s="66"/>
      <c r="G2989" s="3" t="s">
        <v>5</v>
      </c>
      <c r="H2989" s="10" t="s">
        <v>417</v>
      </c>
      <c r="I2989" s="27" t="e">
        <f>I2984/N540*1000</f>
        <v>#DIV/0!</v>
      </c>
    </row>
    <row r="2990" spans="1:9" ht="20.100000000000001" customHeight="1" x14ac:dyDescent="0.25">
      <c r="A2990" s="172"/>
      <c r="B2990" s="169"/>
      <c r="C2990" s="158"/>
      <c r="D2990" s="59" t="s">
        <v>129</v>
      </c>
      <c r="E2990" s="11"/>
      <c r="F2990" s="60"/>
      <c r="G2990" s="104" t="s">
        <v>127</v>
      </c>
      <c r="H2990" s="104" t="s">
        <v>416</v>
      </c>
      <c r="I2990" s="9">
        <f>I2984-I2991-I2992</f>
        <v>414</v>
      </c>
    </row>
    <row r="2991" spans="1:9" ht="20.100000000000001" customHeight="1" x14ac:dyDescent="0.25">
      <c r="A2991" s="172"/>
      <c r="B2991" s="169"/>
      <c r="C2991" s="158"/>
      <c r="D2991" s="59" t="s">
        <v>206</v>
      </c>
      <c r="E2991" s="11"/>
      <c r="F2991" s="60"/>
      <c r="G2991" s="104" t="s">
        <v>127</v>
      </c>
      <c r="H2991" s="104" t="s">
        <v>416</v>
      </c>
      <c r="I2991" s="9">
        <v>51</v>
      </c>
    </row>
    <row r="2992" spans="1:9" ht="20.100000000000001" customHeight="1" x14ac:dyDescent="0.25">
      <c r="A2992" s="172"/>
      <c r="B2992" s="169"/>
      <c r="C2992" s="157"/>
      <c r="D2992" s="59" t="s">
        <v>219</v>
      </c>
      <c r="E2992" s="11"/>
      <c r="F2992" s="63"/>
      <c r="G2992" s="104" t="s">
        <v>127</v>
      </c>
      <c r="H2992" s="104" t="s">
        <v>416</v>
      </c>
      <c r="I2992" s="9">
        <v>27</v>
      </c>
    </row>
    <row r="2993" spans="1:9" ht="20.100000000000001" customHeight="1" x14ac:dyDescent="0.25">
      <c r="A2993" s="172"/>
      <c r="B2993" s="169"/>
      <c r="C2993" s="195" t="s">
        <v>133</v>
      </c>
      <c r="D2993" s="185"/>
      <c r="E2993" s="201" t="s">
        <v>134</v>
      </c>
      <c r="F2993" s="202"/>
      <c r="G2993" s="3" t="s">
        <v>5</v>
      </c>
      <c r="H2993" s="10" t="s">
        <v>417</v>
      </c>
      <c r="I2993" s="25" t="e">
        <f>I2984/Q540*1000</f>
        <v>#DIV/0!</v>
      </c>
    </row>
    <row r="2994" spans="1:9" ht="20.100000000000001" customHeight="1" x14ac:dyDescent="0.25">
      <c r="A2994" s="172"/>
      <c r="B2994" s="169"/>
      <c r="C2994" s="299"/>
      <c r="D2994" s="187"/>
      <c r="E2994" s="201" t="s">
        <v>25</v>
      </c>
      <c r="F2994" s="202"/>
      <c r="G2994" s="3" t="s">
        <v>5</v>
      </c>
      <c r="H2994" s="10" t="s">
        <v>417</v>
      </c>
      <c r="I2994" s="25" t="e">
        <f>I2984/R540*1000</f>
        <v>#DIV/0!</v>
      </c>
    </row>
    <row r="2995" spans="1:9" ht="20.100000000000001" customHeight="1" x14ac:dyDescent="0.25">
      <c r="A2995" s="172"/>
      <c r="B2995" s="169"/>
      <c r="C2995" s="171" t="s">
        <v>139</v>
      </c>
      <c r="D2995" s="188" t="s">
        <v>7</v>
      </c>
      <c r="E2995" s="300"/>
      <c r="F2995" s="301"/>
      <c r="G2995" s="104" t="s">
        <v>49</v>
      </c>
      <c r="H2995" s="104" t="s">
        <v>415</v>
      </c>
      <c r="I2995" s="5">
        <v>97585</v>
      </c>
    </row>
    <row r="2996" spans="1:9" ht="20.100000000000001" customHeight="1" x14ac:dyDescent="0.25">
      <c r="A2996" s="172"/>
      <c r="B2996" s="169"/>
      <c r="C2996" s="172"/>
      <c r="D2996" s="188" t="s">
        <v>134</v>
      </c>
      <c r="E2996" s="300"/>
      <c r="F2996" s="301"/>
      <c r="G2996" s="104" t="s">
        <v>49</v>
      </c>
      <c r="H2996" s="104" t="s">
        <v>415</v>
      </c>
      <c r="I2996" s="5">
        <v>52458</v>
      </c>
    </row>
    <row r="2997" spans="1:9" ht="20.100000000000001" customHeight="1" x14ac:dyDescent="0.25">
      <c r="A2997" s="172"/>
      <c r="B2997" s="169"/>
      <c r="C2997" s="182"/>
      <c r="D2997" s="188" t="s">
        <v>25</v>
      </c>
      <c r="E2997" s="300"/>
      <c r="F2997" s="301"/>
      <c r="G2997" s="104" t="s">
        <v>49</v>
      </c>
      <c r="H2997" s="104" t="s">
        <v>415</v>
      </c>
      <c r="I2997" s="5">
        <v>45127</v>
      </c>
    </row>
    <row r="2998" spans="1:9" ht="20.100000000000001" customHeight="1" x14ac:dyDescent="0.25">
      <c r="A2998" s="172"/>
      <c r="B2998" s="169"/>
      <c r="C2998" s="171" t="s">
        <v>140</v>
      </c>
      <c r="D2998" s="188" t="s">
        <v>7</v>
      </c>
      <c r="E2998" s="189"/>
      <c r="F2998" s="190"/>
      <c r="G2998" s="104" t="s">
        <v>49</v>
      </c>
      <c r="H2998" s="104" t="s">
        <v>415</v>
      </c>
      <c r="I2998" s="5">
        <v>89801</v>
      </c>
    </row>
    <row r="2999" spans="1:9" ht="20.100000000000001" customHeight="1" x14ac:dyDescent="0.25">
      <c r="A2999" s="172"/>
      <c r="B2999" s="169"/>
      <c r="C2999" s="172"/>
      <c r="D2999" s="188" t="s">
        <v>134</v>
      </c>
      <c r="E2999" s="189"/>
      <c r="F2999" s="190"/>
      <c r="G2999" s="104" t="s">
        <v>49</v>
      </c>
      <c r="H2999" s="104" t="s">
        <v>415</v>
      </c>
      <c r="I2999" s="5">
        <v>43329</v>
      </c>
    </row>
    <row r="3000" spans="1:9" ht="20.100000000000001" customHeight="1" x14ac:dyDescent="0.25">
      <c r="A3000" s="172"/>
      <c r="B3000" s="169"/>
      <c r="C3000" s="182"/>
      <c r="D3000" s="188" t="s">
        <v>25</v>
      </c>
      <c r="E3000" s="189"/>
      <c r="F3000" s="190"/>
      <c r="G3000" s="104" t="s">
        <v>49</v>
      </c>
      <c r="H3000" s="104" t="s">
        <v>415</v>
      </c>
      <c r="I3000" s="5">
        <v>46472</v>
      </c>
    </row>
    <row r="3001" spans="1:9" ht="20.100000000000001" customHeight="1" x14ac:dyDescent="0.25">
      <c r="A3001" s="172"/>
      <c r="B3001" s="169"/>
      <c r="C3001" s="171" t="s">
        <v>141</v>
      </c>
      <c r="D3001" s="188" t="s">
        <v>7</v>
      </c>
      <c r="E3001" s="189"/>
      <c r="F3001" s="190"/>
      <c r="G3001" s="104" t="s">
        <v>49</v>
      </c>
      <c r="H3001" s="104" t="s">
        <v>415</v>
      </c>
      <c r="I3001" s="5">
        <v>14167</v>
      </c>
    </row>
    <row r="3002" spans="1:9" ht="20.100000000000001" customHeight="1" x14ac:dyDescent="0.25">
      <c r="A3002" s="172"/>
      <c r="B3002" s="169"/>
      <c r="C3002" s="172"/>
      <c r="D3002" s="188" t="s">
        <v>134</v>
      </c>
      <c r="E3002" s="189"/>
      <c r="F3002" s="190"/>
      <c r="G3002" s="104" t="s">
        <v>49</v>
      </c>
      <c r="H3002" s="104" t="s">
        <v>415</v>
      </c>
      <c r="I3002" s="5">
        <v>6169</v>
      </c>
    </row>
    <row r="3003" spans="1:9" ht="20.100000000000001" customHeight="1" x14ac:dyDescent="0.25">
      <c r="A3003" s="172"/>
      <c r="B3003" s="169"/>
      <c r="C3003" s="182"/>
      <c r="D3003" s="188" t="s">
        <v>25</v>
      </c>
      <c r="E3003" s="189"/>
      <c r="F3003" s="190"/>
      <c r="G3003" s="104" t="s">
        <v>49</v>
      </c>
      <c r="H3003" s="104" t="s">
        <v>415</v>
      </c>
      <c r="I3003" s="5">
        <v>7998</v>
      </c>
    </row>
    <row r="3004" spans="1:9" ht="20.100000000000001" customHeight="1" x14ac:dyDescent="0.25">
      <c r="A3004" s="172"/>
      <c r="B3004" s="169"/>
      <c r="C3004" s="171" t="s">
        <v>142</v>
      </c>
      <c r="D3004" s="188" t="s">
        <v>7</v>
      </c>
      <c r="E3004" s="191"/>
      <c r="F3004" s="192"/>
      <c r="G3004" s="104" t="s">
        <v>49</v>
      </c>
      <c r="H3004" s="104" t="s">
        <v>415</v>
      </c>
      <c r="I3004" s="5">
        <v>8732</v>
      </c>
    </row>
    <row r="3005" spans="1:9" ht="20.100000000000001" customHeight="1" x14ac:dyDescent="0.25">
      <c r="A3005" s="172"/>
      <c r="B3005" s="169"/>
      <c r="C3005" s="172"/>
      <c r="D3005" s="188" t="s">
        <v>134</v>
      </c>
      <c r="E3005" s="191"/>
      <c r="F3005" s="192"/>
      <c r="G3005" s="104" t="s">
        <v>49</v>
      </c>
      <c r="H3005" s="104" t="s">
        <v>415</v>
      </c>
      <c r="I3005" s="5">
        <v>1587</v>
      </c>
    </row>
    <row r="3006" spans="1:9" ht="20.100000000000001" customHeight="1" x14ac:dyDescent="0.25">
      <c r="A3006" s="172"/>
      <c r="B3006" s="170"/>
      <c r="C3006" s="182"/>
      <c r="D3006" s="80" t="s">
        <v>25</v>
      </c>
      <c r="E3006" s="101"/>
      <c r="F3006" s="91"/>
      <c r="G3006" s="104" t="s">
        <v>49</v>
      </c>
      <c r="H3006" s="104" t="s">
        <v>415</v>
      </c>
      <c r="I3006" s="5">
        <v>7145</v>
      </c>
    </row>
    <row r="3007" spans="1:9" ht="20.100000000000001" customHeight="1" x14ac:dyDescent="0.25">
      <c r="A3007" s="172"/>
      <c r="B3007" s="174" t="s">
        <v>143</v>
      </c>
      <c r="C3007" s="174" t="s">
        <v>126</v>
      </c>
      <c r="D3007" s="184" t="s">
        <v>7</v>
      </c>
      <c r="E3007" s="195"/>
      <c r="F3007" s="171"/>
      <c r="G3007" s="104" t="s">
        <v>127</v>
      </c>
      <c r="H3007" s="104" t="s">
        <v>416</v>
      </c>
      <c r="I3007" s="5">
        <v>52</v>
      </c>
    </row>
    <row r="3008" spans="1:9" ht="20.100000000000001" customHeight="1" x14ac:dyDescent="0.25">
      <c r="A3008" s="172"/>
      <c r="B3008" s="175"/>
      <c r="C3008" s="175"/>
      <c r="D3008" s="12"/>
      <c r="E3008" s="196" t="s">
        <v>137</v>
      </c>
      <c r="F3008" s="197"/>
      <c r="G3008" s="286" t="s">
        <v>6</v>
      </c>
      <c r="H3008" s="286" t="s">
        <v>417</v>
      </c>
      <c r="I3008" s="292">
        <f>(I3014+I3015)/I3007*100</f>
        <v>9.6153846153846168</v>
      </c>
    </row>
    <row r="3009" spans="1:9" ht="20.100000000000001" customHeight="1" x14ac:dyDescent="0.25">
      <c r="A3009" s="172"/>
      <c r="B3009" s="175"/>
      <c r="C3009" s="175"/>
      <c r="D3009" s="12"/>
      <c r="E3009" s="198"/>
      <c r="F3009" s="199"/>
      <c r="G3009" s="287"/>
      <c r="H3009" s="287"/>
      <c r="I3009" s="293"/>
    </row>
    <row r="3010" spans="1:9" ht="20.100000000000001" customHeight="1" x14ac:dyDescent="0.25">
      <c r="A3010" s="172"/>
      <c r="B3010" s="175"/>
      <c r="C3010" s="175"/>
      <c r="D3010" s="12"/>
      <c r="E3010" s="196" t="s">
        <v>128</v>
      </c>
      <c r="F3010" s="197"/>
      <c r="G3010" s="286" t="s">
        <v>6</v>
      </c>
      <c r="H3010" s="286" t="s">
        <v>417</v>
      </c>
      <c r="I3010" s="292">
        <f>I3008/2</f>
        <v>4.8076923076923084</v>
      </c>
    </row>
    <row r="3011" spans="1:9" ht="20.100000000000001" customHeight="1" x14ac:dyDescent="0.25">
      <c r="A3011" s="172"/>
      <c r="B3011" s="175"/>
      <c r="C3011" s="175"/>
      <c r="D3011" s="12"/>
      <c r="E3011" s="198"/>
      <c r="F3011" s="199"/>
      <c r="G3011" s="287"/>
      <c r="H3011" s="287"/>
      <c r="I3011" s="293"/>
    </row>
    <row r="3012" spans="1:9" ht="20.100000000000001" customHeight="1" x14ac:dyDescent="0.25">
      <c r="A3012" s="173"/>
      <c r="B3012" s="175"/>
      <c r="C3012" s="175"/>
      <c r="D3012" s="13"/>
      <c r="E3012" s="65" t="s">
        <v>218</v>
      </c>
      <c r="F3012" s="66"/>
      <c r="G3012" s="3" t="s">
        <v>5</v>
      </c>
      <c r="H3012" s="10" t="s">
        <v>417</v>
      </c>
      <c r="I3012" s="27" t="e">
        <f>I3007/N541*1000</f>
        <v>#DIV/0!</v>
      </c>
    </row>
    <row r="3013" spans="1:9" ht="20.100000000000001" customHeight="1" x14ac:dyDescent="0.25">
      <c r="A3013" s="171" t="s">
        <v>123</v>
      </c>
      <c r="B3013" s="175"/>
      <c r="C3013" s="175"/>
      <c r="D3013" s="59" t="s">
        <v>129</v>
      </c>
      <c r="E3013" s="11"/>
      <c r="F3013" s="60"/>
      <c r="G3013" s="104" t="s">
        <v>127</v>
      </c>
      <c r="H3013" s="104" t="s">
        <v>416</v>
      </c>
      <c r="I3013" s="9">
        <f>I3007-I3014-I3015</f>
        <v>47</v>
      </c>
    </row>
    <row r="3014" spans="1:9" ht="20.100000000000001" customHeight="1" x14ac:dyDescent="0.25">
      <c r="A3014" s="172"/>
      <c r="B3014" s="175"/>
      <c r="C3014" s="175"/>
      <c r="D3014" s="59" t="s">
        <v>206</v>
      </c>
      <c r="E3014" s="11"/>
      <c r="F3014" s="60"/>
      <c r="G3014" s="104" t="s">
        <v>127</v>
      </c>
      <c r="H3014" s="104" t="s">
        <v>416</v>
      </c>
      <c r="I3014" s="9">
        <v>2</v>
      </c>
    </row>
    <row r="3015" spans="1:9" ht="20.100000000000001" customHeight="1" x14ac:dyDescent="0.25">
      <c r="A3015" s="172"/>
      <c r="B3015" s="175"/>
      <c r="C3015" s="176"/>
      <c r="D3015" s="59" t="s">
        <v>219</v>
      </c>
      <c r="E3015" s="11"/>
      <c r="F3015" s="63"/>
      <c r="G3015" s="104" t="s">
        <v>127</v>
      </c>
      <c r="H3015" s="104" t="s">
        <v>416</v>
      </c>
      <c r="I3015" s="9">
        <v>3</v>
      </c>
    </row>
    <row r="3016" spans="1:9" ht="20.100000000000001" customHeight="1" x14ac:dyDescent="0.25">
      <c r="A3016" s="172"/>
      <c r="B3016" s="175"/>
      <c r="C3016" s="156" t="s">
        <v>130</v>
      </c>
      <c r="D3016" s="184" t="s">
        <v>7</v>
      </c>
      <c r="E3016" s="189"/>
      <c r="F3016" s="190"/>
      <c r="G3016" s="104" t="s">
        <v>127</v>
      </c>
      <c r="H3016" s="104" t="s">
        <v>416</v>
      </c>
      <c r="I3016" s="5">
        <v>40</v>
      </c>
    </row>
    <row r="3017" spans="1:9" ht="20.100000000000001" customHeight="1" x14ac:dyDescent="0.25">
      <c r="A3017" s="172"/>
      <c r="B3017" s="175"/>
      <c r="C3017" s="158"/>
      <c r="D3017" s="12"/>
      <c r="E3017" s="196" t="s">
        <v>207</v>
      </c>
      <c r="F3017" s="197"/>
      <c r="G3017" s="286" t="s">
        <v>6</v>
      </c>
      <c r="H3017" s="288" t="s">
        <v>417</v>
      </c>
      <c r="I3017" s="290">
        <f>(I3023+I3024)/I3016*100</f>
        <v>25</v>
      </c>
    </row>
    <row r="3018" spans="1:9" ht="20.100000000000001" customHeight="1" x14ac:dyDescent="0.25">
      <c r="A3018" s="172"/>
      <c r="B3018" s="175"/>
      <c r="C3018" s="158"/>
      <c r="D3018" s="12"/>
      <c r="E3018" s="198"/>
      <c r="F3018" s="199"/>
      <c r="G3018" s="287"/>
      <c r="H3018" s="289"/>
      <c r="I3018" s="291"/>
    </row>
    <row r="3019" spans="1:9" ht="20.100000000000001" customHeight="1" x14ac:dyDescent="0.25">
      <c r="A3019" s="172"/>
      <c r="B3019" s="175"/>
      <c r="C3019" s="158"/>
      <c r="D3019" s="12"/>
      <c r="E3019" s="196" t="s">
        <v>131</v>
      </c>
      <c r="F3019" s="197"/>
      <c r="G3019" s="286" t="s">
        <v>6</v>
      </c>
      <c r="H3019" s="288" t="s">
        <v>417</v>
      </c>
      <c r="I3019" s="290">
        <f>I3017/2</f>
        <v>12.5</v>
      </c>
    </row>
    <row r="3020" spans="1:9" ht="20.100000000000001" customHeight="1" x14ac:dyDescent="0.25">
      <c r="A3020" s="172"/>
      <c r="B3020" s="175"/>
      <c r="C3020" s="158"/>
      <c r="D3020" s="12"/>
      <c r="E3020" s="198"/>
      <c r="F3020" s="199"/>
      <c r="G3020" s="287"/>
      <c r="H3020" s="289"/>
      <c r="I3020" s="291"/>
    </row>
    <row r="3021" spans="1:9" ht="20.100000000000001" customHeight="1" x14ac:dyDescent="0.25">
      <c r="A3021" s="172"/>
      <c r="B3021" s="175"/>
      <c r="C3021" s="158"/>
      <c r="D3021" s="13"/>
      <c r="E3021" s="65" t="s">
        <v>220</v>
      </c>
      <c r="F3021" s="66"/>
      <c r="G3021" s="3" t="s">
        <v>5</v>
      </c>
      <c r="H3021" s="10" t="s">
        <v>417</v>
      </c>
      <c r="I3021" s="31" t="e">
        <f>I3016/N541*1000</f>
        <v>#DIV/0!</v>
      </c>
    </row>
    <row r="3022" spans="1:9" ht="20.100000000000001" customHeight="1" x14ac:dyDescent="0.25">
      <c r="A3022" s="172"/>
      <c r="B3022" s="175"/>
      <c r="C3022" s="158"/>
      <c r="D3022" s="59" t="s">
        <v>129</v>
      </c>
      <c r="E3022" s="11"/>
      <c r="F3022" s="60"/>
      <c r="G3022" s="104" t="s">
        <v>127</v>
      </c>
      <c r="H3022" s="104" t="s">
        <v>416</v>
      </c>
      <c r="I3022" s="9">
        <f>I3016-I3023-I3024</f>
        <v>30</v>
      </c>
    </row>
    <row r="3023" spans="1:9" ht="20.100000000000001" customHeight="1" x14ac:dyDescent="0.25">
      <c r="A3023" s="172"/>
      <c r="B3023" s="175"/>
      <c r="C3023" s="158"/>
      <c r="D3023" s="59" t="s">
        <v>206</v>
      </c>
      <c r="E3023" s="11"/>
      <c r="F3023" s="60"/>
      <c r="G3023" s="104" t="s">
        <v>127</v>
      </c>
      <c r="H3023" s="104" t="s">
        <v>416</v>
      </c>
      <c r="I3023" s="9">
        <v>5</v>
      </c>
    </row>
    <row r="3024" spans="1:9" ht="20.100000000000001" customHeight="1" x14ac:dyDescent="0.25">
      <c r="A3024" s="172"/>
      <c r="B3024" s="175"/>
      <c r="C3024" s="157"/>
      <c r="D3024" s="59" t="s">
        <v>219</v>
      </c>
      <c r="E3024" s="11"/>
      <c r="F3024" s="63"/>
      <c r="G3024" s="104" t="s">
        <v>127</v>
      </c>
      <c r="H3024" s="104" t="s">
        <v>416</v>
      </c>
      <c r="I3024" s="32">
        <v>5</v>
      </c>
    </row>
    <row r="3025" spans="1:9" ht="20.100000000000001" customHeight="1" x14ac:dyDescent="0.25">
      <c r="A3025" s="172"/>
      <c r="B3025" s="175"/>
      <c r="C3025" s="184" t="s">
        <v>133</v>
      </c>
      <c r="D3025" s="185"/>
      <c r="E3025" s="201" t="s">
        <v>134</v>
      </c>
      <c r="F3025" s="202"/>
      <c r="G3025" s="3" t="s">
        <v>5</v>
      </c>
      <c r="H3025" s="10" t="s">
        <v>417</v>
      </c>
      <c r="I3025" s="25" t="e">
        <f>I3016/Q541*1000</f>
        <v>#DIV/0!</v>
      </c>
    </row>
    <row r="3026" spans="1:9" ht="20.100000000000001" customHeight="1" x14ac:dyDescent="0.25">
      <c r="A3026" s="172"/>
      <c r="B3026" s="175"/>
      <c r="C3026" s="186"/>
      <c r="D3026" s="187"/>
      <c r="E3026" s="201" t="s">
        <v>25</v>
      </c>
      <c r="F3026" s="202"/>
      <c r="G3026" s="3" t="s">
        <v>5</v>
      </c>
      <c r="H3026" s="10" t="s">
        <v>417</v>
      </c>
      <c r="I3026" s="25" t="e">
        <f>I3016/R541*1000</f>
        <v>#DIV/0!</v>
      </c>
    </row>
    <row r="3027" spans="1:9" ht="20.100000000000001" customHeight="1" x14ac:dyDescent="0.25">
      <c r="A3027" s="172"/>
      <c r="B3027" s="175"/>
      <c r="C3027" s="168" t="s">
        <v>139</v>
      </c>
      <c r="D3027" s="188" t="s">
        <v>7</v>
      </c>
      <c r="E3027" s="189"/>
      <c r="F3027" s="190"/>
      <c r="G3027" s="104" t="s">
        <v>49</v>
      </c>
      <c r="H3027" s="104" t="s">
        <v>415</v>
      </c>
      <c r="I3027" s="5">
        <v>4011</v>
      </c>
    </row>
    <row r="3028" spans="1:9" ht="20.100000000000001" customHeight="1" x14ac:dyDescent="0.25">
      <c r="A3028" s="172"/>
      <c r="B3028" s="175"/>
      <c r="C3028" s="177"/>
      <c r="D3028" s="188" t="s">
        <v>134</v>
      </c>
      <c r="E3028" s="189"/>
      <c r="F3028" s="190"/>
      <c r="G3028" s="104" t="s">
        <v>49</v>
      </c>
      <c r="H3028" s="104" t="s">
        <v>415</v>
      </c>
      <c r="I3028" s="5">
        <v>2294</v>
      </c>
    </row>
    <row r="3029" spans="1:9" ht="20.100000000000001" customHeight="1" x14ac:dyDescent="0.25">
      <c r="A3029" s="172"/>
      <c r="B3029" s="175"/>
      <c r="C3029" s="183"/>
      <c r="D3029" s="188" t="s">
        <v>25</v>
      </c>
      <c r="E3029" s="189"/>
      <c r="F3029" s="190"/>
      <c r="G3029" s="104" t="s">
        <v>49</v>
      </c>
      <c r="H3029" s="104" t="s">
        <v>415</v>
      </c>
      <c r="I3029" s="5">
        <v>1717</v>
      </c>
    </row>
    <row r="3030" spans="1:9" ht="20.100000000000001" customHeight="1" x14ac:dyDescent="0.25">
      <c r="A3030" s="172"/>
      <c r="B3030" s="175"/>
      <c r="C3030" s="168" t="s">
        <v>140</v>
      </c>
      <c r="D3030" s="188" t="s">
        <v>7</v>
      </c>
      <c r="E3030" s="189"/>
      <c r="F3030" s="190"/>
      <c r="G3030" s="104" t="s">
        <v>49</v>
      </c>
      <c r="H3030" s="104" t="s">
        <v>415</v>
      </c>
      <c r="I3030" s="5">
        <v>4843</v>
      </c>
    </row>
    <row r="3031" spans="1:9" ht="20.100000000000001" customHeight="1" x14ac:dyDescent="0.25">
      <c r="A3031" s="172"/>
      <c r="B3031" s="175"/>
      <c r="C3031" s="177"/>
      <c r="D3031" s="188" t="s">
        <v>134</v>
      </c>
      <c r="E3031" s="189"/>
      <c r="F3031" s="190"/>
      <c r="G3031" s="104" t="s">
        <v>49</v>
      </c>
      <c r="H3031" s="104" t="s">
        <v>415</v>
      </c>
      <c r="I3031" s="5">
        <v>2759</v>
      </c>
    </row>
    <row r="3032" spans="1:9" ht="20.100000000000001" customHeight="1" x14ac:dyDescent="0.25">
      <c r="A3032" s="172"/>
      <c r="B3032" s="175"/>
      <c r="C3032" s="183"/>
      <c r="D3032" s="188" t="s">
        <v>25</v>
      </c>
      <c r="E3032" s="189"/>
      <c r="F3032" s="190"/>
      <c r="G3032" s="104" t="s">
        <v>49</v>
      </c>
      <c r="H3032" s="104" t="s">
        <v>415</v>
      </c>
      <c r="I3032" s="5">
        <v>2084</v>
      </c>
    </row>
    <row r="3033" spans="1:9" ht="20.100000000000001" customHeight="1" x14ac:dyDescent="0.25">
      <c r="A3033" s="172"/>
      <c r="B3033" s="175"/>
      <c r="C3033" s="168" t="s">
        <v>141</v>
      </c>
      <c r="D3033" s="188" t="s">
        <v>7</v>
      </c>
      <c r="E3033" s="189"/>
      <c r="F3033" s="190"/>
      <c r="G3033" s="104" t="s">
        <v>49</v>
      </c>
      <c r="H3033" s="104" t="s">
        <v>415</v>
      </c>
      <c r="I3033" s="5">
        <v>1093</v>
      </c>
    </row>
    <row r="3034" spans="1:9" ht="20.100000000000001" customHeight="1" x14ac:dyDescent="0.25">
      <c r="A3034" s="172"/>
      <c r="B3034" s="175"/>
      <c r="C3034" s="177"/>
      <c r="D3034" s="188" t="s">
        <v>134</v>
      </c>
      <c r="E3034" s="189"/>
      <c r="F3034" s="190"/>
      <c r="G3034" s="104" t="s">
        <v>49</v>
      </c>
      <c r="H3034" s="104" t="s">
        <v>415</v>
      </c>
      <c r="I3034" s="5">
        <v>596</v>
      </c>
    </row>
    <row r="3035" spans="1:9" ht="20.100000000000001" customHeight="1" x14ac:dyDescent="0.25">
      <c r="A3035" s="172"/>
      <c r="B3035" s="175"/>
      <c r="C3035" s="183"/>
      <c r="D3035" s="188" t="s">
        <v>25</v>
      </c>
      <c r="E3035" s="189"/>
      <c r="F3035" s="190"/>
      <c r="G3035" s="104" t="s">
        <v>49</v>
      </c>
      <c r="H3035" s="104" t="s">
        <v>415</v>
      </c>
      <c r="I3035" s="5">
        <v>497</v>
      </c>
    </row>
    <row r="3036" spans="1:9" ht="20.100000000000001" customHeight="1" x14ac:dyDescent="0.25">
      <c r="A3036" s="172"/>
      <c r="B3036" s="175"/>
      <c r="C3036" s="168" t="s">
        <v>142</v>
      </c>
      <c r="D3036" s="188" t="s">
        <v>7</v>
      </c>
      <c r="E3036" s="191"/>
      <c r="F3036" s="192"/>
      <c r="G3036" s="104" t="s">
        <v>49</v>
      </c>
      <c r="H3036" s="104" t="s">
        <v>415</v>
      </c>
      <c r="I3036" s="5">
        <v>848</v>
      </c>
    </row>
    <row r="3037" spans="1:9" ht="20.100000000000001" customHeight="1" x14ac:dyDescent="0.25">
      <c r="A3037" s="172"/>
      <c r="B3037" s="175"/>
      <c r="C3037" s="177"/>
      <c r="D3037" s="188" t="s">
        <v>134</v>
      </c>
      <c r="E3037" s="191"/>
      <c r="F3037" s="192"/>
      <c r="G3037" s="104" t="s">
        <v>49</v>
      </c>
      <c r="H3037" s="104" t="s">
        <v>415</v>
      </c>
      <c r="I3037" s="5">
        <v>166</v>
      </c>
    </row>
    <row r="3038" spans="1:9" ht="20.100000000000001" customHeight="1" x14ac:dyDescent="0.25">
      <c r="A3038" s="173"/>
      <c r="B3038" s="176"/>
      <c r="C3038" s="217"/>
      <c r="D3038" s="80" t="s">
        <v>25</v>
      </c>
      <c r="E3038" s="101"/>
      <c r="F3038" s="91"/>
      <c r="G3038" s="104" t="s">
        <v>49</v>
      </c>
      <c r="H3038" s="104" t="s">
        <v>415</v>
      </c>
      <c r="I3038" s="5">
        <v>682</v>
      </c>
    </row>
    <row r="3039" spans="1:9" ht="20.100000000000001" customHeight="1" x14ac:dyDescent="0.25">
      <c r="A3039" s="171" t="s">
        <v>144</v>
      </c>
      <c r="B3039" s="168" t="s">
        <v>149</v>
      </c>
      <c r="C3039" s="156" t="s">
        <v>257</v>
      </c>
      <c r="D3039" s="163" t="s">
        <v>33</v>
      </c>
      <c r="E3039" s="189"/>
      <c r="F3039" s="190"/>
      <c r="G3039" s="3" t="s">
        <v>49</v>
      </c>
      <c r="H3039" s="3" t="s">
        <v>415</v>
      </c>
      <c r="I3039" s="5">
        <v>33049</v>
      </c>
    </row>
    <row r="3040" spans="1:9" ht="20.100000000000001" customHeight="1" x14ac:dyDescent="0.25">
      <c r="A3040" s="172"/>
      <c r="B3040" s="169"/>
      <c r="C3040" s="183"/>
      <c r="D3040" s="163" t="s">
        <v>151</v>
      </c>
      <c r="E3040" s="189"/>
      <c r="F3040" s="190"/>
      <c r="G3040" s="3" t="s">
        <v>49</v>
      </c>
      <c r="H3040" s="3" t="s">
        <v>415</v>
      </c>
      <c r="I3040" s="5">
        <v>13229</v>
      </c>
    </row>
    <row r="3041" spans="1:9" ht="20.100000000000001" customHeight="1" x14ac:dyDescent="0.25">
      <c r="A3041" s="172"/>
      <c r="B3041" s="169"/>
      <c r="C3041" s="217"/>
      <c r="D3041" s="163" t="s">
        <v>148</v>
      </c>
      <c r="E3041" s="189"/>
      <c r="F3041" s="190"/>
      <c r="G3041" s="3" t="s">
        <v>49</v>
      </c>
      <c r="H3041" s="3" t="s">
        <v>415</v>
      </c>
      <c r="I3041" s="5">
        <v>19820</v>
      </c>
    </row>
    <row r="3042" spans="1:9" ht="20.100000000000001" customHeight="1" x14ac:dyDescent="0.25">
      <c r="A3042" s="172"/>
      <c r="B3042" s="169"/>
      <c r="C3042" s="156" t="s">
        <v>36</v>
      </c>
      <c r="D3042" s="163" t="s">
        <v>33</v>
      </c>
      <c r="E3042" s="189"/>
      <c r="F3042" s="190"/>
      <c r="G3042" s="3" t="s">
        <v>49</v>
      </c>
      <c r="H3042" s="3" t="s">
        <v>415</v>
      </c>
      <c r="I3042" s="5">
        <v>123</v>
      </c>
    </row>
    <row r="3043" spans="1:9" ht="20.100000000000001" customHeight="1" x14ac:dyDescent="0.25">
      <c r="A3043" s="172"/>
      <c r="B3043" s="169"/>
      <c r="C3043" s="183"/>
      <c r="D3043" s="163" t="s">
        <v>151</v>
      </c>
      <c r="E3043" s="189"/>
      <c r="F3043" s="190"/>
      <c r="G3043" s="3" t="s">
        <v>49</v>
      </c>
      <c r="H3043" s="3" t="s">
        <v>415</v>
      </c>
      <c r="I3043" s="5">
        <v>35</v>
      </c>
    </row>
    <row r="3044" spans="1:9" ht="20.100000000000001" customHeight="1" x14ac:dyDescent="0.25">
      <c r="A3044" s="172"/>
      <c r="B3044" s="169"/>
      <c r="C3044" s="217"/>
      <c r="D3044" s="163" t="s">
        <v>148</v>
      </c>
      <c r="E3044" s="189"/>
      <c r="F3044" s="190"/>
      <c r="G3044" s="3" t="s">
        <v>49</v>
      </c>
      <c r="H3044" s="3" t="s">
        <v>415</v>
      </c>
      <c r="I3044" s="5">
        <v>88</v>
      </c>
    </row>
    <row r="3045" spans="1:9" ht="20.100000000000001" customHeight="1" x14ac:dyDescent="0.25">
      <c r="A3045" s="172"/>
      <c r="B3045" s="169"/>
      <c r="C3045" s="156" t="s">
        <v>202</v>
      </c>
      <c r="D3045" s="163" t="s">
        <v>33</v>
      </c>
      <c r="E3045" s="189"/>
      <c r="F3045" s="190"/>
      <c r="G3045" s="3" t="s">
        <v>49</v>
      </c>
      <c r="H3045" s="3" t="s">
        <v>415</v>
      </c>
      <c r="I3045" s="5">
        <v>657</v>
      </c>
    </row>
    <row r="3046" spans="1:9" ht="20.100000000000001" customHeight="1" x14ac:dyDescent="0.25">
      <c r="A3046" s="172"/>
      <c r="B3046" s="169"/>
      <c r="C3046" s="183"/>
      <c r="D3046" s="163" t="s">
        <v>151</v>
      </c>
      <c r="E3046" s="189"/>
      <c r="F3046" s="190"/>
      <c r="G3046" s="3" t="s">
        <v>49</v>
      </c>
      <c r="H3046" s="3" t="s">
        <v>415</v>
      </c>
      <c r="I3046" s="5">
        <v>216</v>
      </c>
    </row>
    <row r="3047" spans="1:9" ht="20.100000000000001" customHeight="1" x14ac:dyDescent="0.25">
      <c r="A3047" s="172"/>
      <c r="B3047" s="169"/>
      <c r="C3047" s="217"/>
      <c r="D3047" s="163" t="s">
        <v>148</v>
      </c>
      <c r="E3047" s="189"/>
      <c r="F3047" s="190"/>
      <c r="G3047" s="3" t="s">
        <v>49</v>
      </c>
      <c r="H3047" s="3" t="s">
        <v>415</v>
      </c>
      <c r="I3047" s="5">
        <v>441</v>
      </c>
    </row>
    <row r="3048" spans="1:9" ht="20.100000000000001" customHeight="1" x14ac:dyDescent="0.25">
      <c r="A3048" s="172"/>
      <c r="B3048" s="169"/>
      <c r="C3048" s="156" t="s">
        <v>146</v>
      </c>
      <c r="D3048" s="163" t="s">
        <v>33</v>
      </c>
      <c r="E3048" s="189"/>
      <c r="F3048" s="190"/>
      <c r="G3048" s="3" t="s">
        <v>49</v>
      </c>
      <c r="H3048" s="3" t="s">
        <v>415</v>
      </c>
      <c r="I3048" s="5">
        <v>920</v>
      </c>
    </row>
    <row r="3049" spans="1:9" ht="20.100000000000001" customHeight="1" x14ac:dyDescent="0.25">
      <c r="A3049" s="172"/>
      <c r="B3049" s="169"/>
      <c r="C3049" s="183"/>
      <c r="D3049" s="163" t="s">
        <v>151</v>
      </c>
      <c r="E3049" s="189"/>
      <c r="F3049" s="190"/>
      <c r="G3049" s="3" t="s">
        <v>49</v>
      </c>
      <c r="H3049" s="3" t="s">
        <v>415</v>
      </c>
      <c r="I3049" s="5">
        <v>387</v>
      </c>
    </row>
    <row r="3050" spans="1:9" ht="20.100000000000001" customHeight="1" x14ac:dyDescent="0.25">
      <c r="A3050" s="172"/>
      <c r="B3050" s="169"/>
      <c r="C3050" s="217"/>
      <c r="D3050" s="163" t="s">
        <v>148</v>
      </c>
      <c r="E3050" s="189"/>
      <c r="F3050" s="190"/>
      <c r="G3050" s="3" t="s">
        <v>49</v>
      </c>
      <c r="H3050" s="3" t="s">
        <v>415</v>
      </c>
      <c r="I3050" s="5">
        <v>533</v>
      </c>
    </row>
    <row r="3051" spans="1:9" ht="20.100000000000001" customHeight="1" x14ac:dyDescent="0.25">
      <c r="A3051" s="172"/>
      <c r="B3051" s="169"/>
      <c r="C3051" s="156" t="s">
        <v>50</v>
      </c>
      <c r="D3051" s="163" t="s">
        <v>33</v>
      </c>
      <c r="E3051" s="189"/>
      <c r="F3051" s="190"/>
      <c r="G3051" s="3" t="s">
        <v>49</v>
      </c>
      <c r="H3051" s="3" t="s">
        <v>415</v>
      </c>
      <c r="I3051" s="5">
        <v>488</v>
      </c>
    </row>
    <row r="3052" spans="1:9" ht="20.100000000000001" customHeight="1" x14ac:dyDescent="0.25">
      <c r="A3052" s="172"/>
      <c r="B3052" s="169"/>
      <c r="C3052" s="183"/>
      <c r="D3052" s="163" t="s">
        <v>151</v>
      </c>
      <c r="E3052" s="189"/>
      <c r="F3052" s="190"/>
      <c r="G3052" s="3" t="s">
        <v>49</v>
      </c>
      <c r="H3052" s="3" t="s">
        <v>415</v>
      </c>
      <c r="I3052" s="5">
        <v>207</v>
      </c>
    </row>
    <row r="3053" spans="1:9" ht="20.100000000000001" customHeight="1" x14ac:dyDescent="0.25">
      <c r="A3053" s="172"/>
      <c r="B3053" s="169"/>
      <c r="C3053" s="217"/>
      <c r="D3053" s="163" t="s">
        <v>148</v>
      </c>
      <c r="E3053" s="189"/>
      <c r="F3053" s="190"/>
      <c r="G3053" s="3" t="s">
        <v>49</v>
      </c>
      <c r="H3053" s="3" t="s">
        <v>415</v>
      </c>
      <c r="I3053" s="5">
        <v>281</v>
      </c>
    </row>
    <row r="3054" spans="1:9" ht="20.100000000000001" customHeight="1" x14ac:dyDescent="0.25">
      <c r="A3054" s="172"/>
      <c r="B3054" s="169"/>
      <c r="C3054" s="156" t="s">
        <v>247</v>
      </c>
      <c r="D3054" s="163" t="s">
        <v>33</v>
      </c>
      <c r="E3054" s="189"/>
      <c r="F3054" s="190"/>
      <c r="G3054" s="3" t="s">
        <v>49</v>
      </c>
      <c r="H3054" s="3" t="s">
        <v>415</v>
      </c>
      <c r="I3054" s="5">
        <v>1185</v>
      </c>
    </row>
    <row r="3055" spans="1:9" ht="20.100000000000001" customHeight="1" x14ac:dyDescent="0.25">
      <c r="A3055" s="172"/>
      <c r="B3055" s="169"/>
      <c r="C3055" s="183"/>
      <c r="D3055" s="163" t="s">
        <v>151</v>
      </c>
      <c r="E3055" s="189"/>
      <c r="F3055" s="190"/>
      <c r="G3055" s="3" t="s">
        <v>49</v>
      </c>
      <c r="H3055" s="3" t="s">
        <v>415</v>
      </c>
      <c r="I3055" s="5">
        <v>490</v>
      </c>
    </row>
    <row r="3056" spans="1:9" ht="20.100000000000001" customHeight="1" x14ac:dyDescent="0.25">
      <c r="A3056" s="172"/>
      <c r="B3056" s="169"/>
      <c r="C3056" s="217"/>
      <c r="D3056" s="163" t="s">
        <v>148</v>
      </c>
      <c r="E3056" s="189"/>
      <c r="F3056" s="190"/>
      <c r="G3056" s="3" t="s">
        <v>49</v>
      </c>
      <c r="H3056" s="3" t="s">
        <v>415</v>
      </c>
      <c r="I3056" s="5">
        <v>695</v>
      </c>
    </row>
    <row r="3057" spans="1:9" ht="20.100000000000001" customHeight="1" x14ac:dyDescent="0.25">
      <c r="A3057" s="172"/>
      <c r="B3057" s="169"/>
      <c r="C3057" s="156" t="s">
        <v>214</v>
      </c>
      <c r="D3057" s="163" t="s">
        <v>33</v>
      </c>
      <c r="E3057" s="189"/>
      <c r="F3057" s="190"/>
      <c r="G3057" s="3" t="s">
        <v>49</v>
      </c>
      <c r="H3057" s="3" t="s">
        <v>415</v>
      </c>
      <c r="I3057" s="5">
        <v>1791</v>
      </c>
    </row>
    <row r="3058" spans="1:9" ht="20.100000000000001" customHeight="1" x14ac:dyDescent="0.25">
      <c r="A3058" s="172"/>
      <c r="B3058" s="169"/>
      <c r="C3058" s="183"/>
      <c r="D3058" s="163" t="s">
        <v>151</v>
      </c>
      <c r="E3058" s="189"/>
      <c r="F3058" s="190"/>
      <c r="G3058" s="3" t="s">
        <v>49</v>
      </c>
      <c r="H3058" s="3" t="s">
        <v>415</v>
      </c>
      <c r="I3058" s="5">
        <v>856</v>
      </c>
    </row>
    <row r="3059" spans="1:9" ht="20.100000000000001" customHeight="1" x14ac:dyDescent="0.25">
      <c r="A3059" s="172"/>
      <c r="B3059" s="169"/>
      <c r="C3059" s="217"/>
      <c r="D3059" s="163" t="s">
        <v>148</v>
      </c>
      <c r="E3059" s="189"/>
      <c r="F3059" s="190"/>
      <c r="G3059" s="3" t="s">
        <v>49</v>
      </c>
      <c r="H3059" s="3" t="s">
        <v>415</v>
      </c>
      <c r="I3059" s="5">
        <v>935</v>
      </c>
    </row>
    <row r="3060" spans="1:9" ht="20.100000000000001" customHeight="1" x14ac:dyDescent="0.25">
      <c r="A3060" s="172"/>
      <c r="B3060" s="169"/>
      <c r="C3060" s="156" t="s">
        <v>155</v>
      </c>
      <c r="D3060" s="163" t="s">
        <v>33</v>
      </c>
      <c r="E3060" s="189"/>
      <c r="F3060" s="190"/>
      <c r="G3060" s="3" t="s">
        <v>49</v>
      </c>
      <c r="H3060" s="3" t="s">
        <v>415</v>
      </c>
      <c r="I3060" s="5">
        <v>1199</v>
      </c>
    </row>
    <row r="3061" spans="1:9" ht="20.100000000000001" customHeight="1" x14ac:dyDescent="0.25">
      <c r="A3061" s="172"/>
      <c r="B3061" s="169"/>
      <c r="C3061" s="183"/>
      <c r="D3061" s="163" t="s">
        <v>151</v>
      </c>
      <c r="E3061" s="189"/>
      <c r="F3061" s="190"/>
      <c r="G3061" s="3" t="s">
        <v>49</v>
      </c>
      <c r="H3061" s="3" t="s">
        <v>415</v>
      </c>
      <c r="I3061" s="5">
        <v>574</v>
      </c>
    </row>
    <row r="3062" spans="1:9" ht="20.100000000000001" customHeight="1" x14ac:dyDescent="0.25">
      <c r="A3062" s="172"/>
      <c r="B3062" s="169"/>
      <c r="C3062" s="217"/>
      <c r="D3062" s="163" t="s">
        <v>148</v>
      </c>
      <c r="E3062" s="189"/>
      <c r="F3062" s="190"/>
      <c r="G3062" s="3" t="s">
        <v>49</v>
      </c>
      <c r="H3062" s="3" t="s">
        <v>415</v>
      </c>
      <c r="I3062" s="5">
        <v>625</v>
      </c>
    </row>
    <row r="3063" spans="1:9" ht="20.100000000000001" customHeight="1" x14ac:dyDescent="0.25">
      <c r="A3063" s="172"/>
      <c r="B3063" s="169"/>
      <c r="C3063" s="156" t="s">
        <v>169</v>
      </c>
      <c r="D3063" s="163" t="s">
        <v>33</v>
      </c>
      <c r="E3063" s="189"/>
      <c r="F3063" s="190"/>
      <c r="G3063" s="3" t="s">
        <v>49</v>
      </c>
      <c r="H3063" s="3" t="s">
        <v>415</v>
      </c>
      <c r="I3063" s="5">
        <v>2658</v>
      </c>
    </row>
    <row r="3064" spans="1:9" ht="20.100000000000001" customHeight="1" x14ac:dyDescent="0.25">
      <c r="A3064" s="172"/>
      <c r="B3064" s="169"/>
      <c r="C3064" s="183"/>
      <c r="D3064" s="163" t="s">
        <v>151</v>
      </c>
      <c r="E3064" s="189"/>
      <c r="F3064" s="190"/>
      <c r="G3064" s="3" t="s">
        <v>49</v>
      </c>
      <c r="H3064" s="3" t="s">
        <v>415</v>
      </c>
      <c r="I3064" s="5">
        <v>1047</v>
      </c>
    </row>
    <row r="3065" spans="1:9" ht="20.100000000000001" customHeight="1" x14ac:dyDescent="0.25">
      <c r="A3065" s="172"/>
      <c r="B3065" s="169"/>
      <c r="C3065" s="217"/>
      <c r="D3065" s="163" t="s">
        <v>148</v>
      </c>
      <c r="E3065" s="189"/>
      <c r="F3065" s="190"/>
      <c r="G3065" s="3" t="s">
        <v>49</v>
      </c>
      <c r="H3065" s="3" t="s">
        <v>415</v>
      </c>
      <c r="I3065" s="5">
        <v>1611</v>
      </c>
    </row>
    <row r="3066" spans="1:9" ht="20.100000000000001" customHeight="1" x14ac:dyDescent="0.25">
      <c r="A3066" s="172"/>
      <c r="B3066" s="169"/>
      <c r="C3066" s="156" t="s">
        <v>246</v>
      </c>
      <c r="D3066" s="163" t="s">
        <v>33</v>
      </c>
      <c r="E3066" s="189"/>
      <c r="F3066" s="190"/>
      <c r="G3066" s="3" t="s">
        <v>49</v>
      </c>
      <c r="H3066" s="3" t="s">
        <v>415</v>
      </c>
      <c r="I3066" s="5">
        <v>1506</v>
      </c>
    </row>
    <row r="3067" spans="1:9" ht="20.100000000000001" customHeight="1" x14ac:dyDescent="0.25">
      <c r="A3067" s="172"/>
      <c r="B3067" s="169"/>
      <c r="C3067" s="183"/>
      <c r="D3067" s="163" t="s">
        <v>151</v>
      </c>
      <c r="E3067" s="189"/>
      <c r="F3067" s="190"/>
      <c r="G3067" s="3" t="s">
        <v>49</v>
      </c>
      <c r="H3067" s="3" t="s">
        <v>415</v>
      </c>
      <c r="I3067" s="5">
        <v>571</v>
      </c>
    </row>
    <row r="3068" spans="1:9" ht="20.100000000000001" customHeight="1" x14ac:dyDescent="0.25">
      <c r="A3068" s="172"/>
      <c r="B3068" s="169"/>
      <c r="C3068" s="217"/>
      <c r="D3068" s="163" t="s">
        <v>148</v>
      </c>
      <c r="E3068" s="189"/>
      <c r="F3068" s="190"/>
      <c r="G3068" s="3" t="s">
        <v>49</v>
      </c>
      <c r="H3068" s="3" t="s">
        <v>415</v>
      </c>
      <c r="I3068" s="5">
        <v>935</v>
      </c>
    </row>
    <row r="3069" spans="1:9" ht="20.100000000000001" customHeight="1" x14ac:dyDescent="0.25">
      <c r="A3069" s="172"/>
      <c r="B3069" s="169"/>
      <c r="C3069" s="156" t="s">
        <v>248</v>
      </c>
      <c r="D3069" s="163" t="s">
        <v>33</v>
      </c>
      <c r="E3069" s="189"/>
      <c r="F3069" s="190"/>
      <c r="G3069" s="3" t="s">
        <v>49</v>
      </c>
      <c r="H3069" s="3" t="s">
        <v>415</v>
      </c>
      <c r="I3069" s="5">
        <v>650</v>
      </c>
    </row>
    <row r="3070" spans="1:9" ht="20.100000000000001" customHeight="1" x14ac:dyDescent="0.25">
      <c r="A3070" s="172"/>
      <c r="B3070" s="169"/>
      <c r="C3070" s="183"/>
      <c r="D3070" s="163" t="s">
        <v>151</v>
      </c>
      <c r="E3070" s="189"/>
      <c r="F3070" s="190"/>
      <c r="G3070" s="3" t="s">
        <v>49</v>
      </c>
      <c r="H3070" s="3" t="s">
        <v>415</v>
      </c>
      <c r="I3070" s="5">
        <v>113</v>
      </c>
    </row>
    <row r="3071" spans="1:9" ht="20.100000000000001" customHeight="1" x14ac:dyDescent="0.25">
      <c r="A3071" s="172"/>
      <c r="B3071" s="169"/>
      <c r="C3071" s="217"/>
      <c r="D3071" s="163" t="s">
        <v>148</v>
      </c>
      <c r="E3071" s="189"/>
      <c r="F3071" s="190"/>
      <c r="G3071" s="3" t="s">
        <v>49</v>
      </c>
      <c r="H3071" s="3" t="s">
        <v>415</v>
      </c>
      <c r="I3071" s="5">
        <v>537</v>
      </c>
    </row>
    <row r="3072" spans="1:9" ht="20.100000000000001" customHeight="1" x14ac:dyDescent="0.25">
      <c r="A3072" s="172"/>
      <c r="B3072" s="169"/>
      <c r="C3072" s="283" t="s">
        <v>157</v>
      </c>
      <c r="D3072" s="163" t="s">
        <v>33</v>
      </c>
      <c r="E3072" s="189"/>
      <c r="F3072" s="190"/>
      <c r="G3072" s="3" t="s">
        <v>49</v>
      </c>
      <c r="H3072" s="3" t="s">
        <v>415</v>
      </c>
      <c r="I3072" s="5">
        <v>262</v>
      </c>
    </row>
    <row r="3073" spans="1:9" ht="20.100000000000001" customHeight="1" x14ac:dyDescent="0.25">
      <c r="A3073" s="172"/>
      <c r="B3073" s="169"/>
      <c r="C3073" s="284"/>
      <c r="D3073" s="163" t="s">
        <v>151</v>
      </c>
      <c r="E3073" s="189"/>
      <c r="F3073" s="190"/>
      <c r="G3073" s="3" t="s">
        <v>49</v>
      </c>
      <c r="H3073" s="3" t="s">
        <v>415</v>
      </c>
      <c r="I3073" s="5">
        <v>138</v>
      </c>
    </row>
    <row r="3074" spans="1:9" ht="20.100000000000001" customHeight="1" x14ac:dyDescent="0.25">
      <c r="A3074" s="172"/>
      <c r="B3074" s="169"/>
      <c r="C3074" s="285"/>
      <c r="D3074" s="163" t="s">
        <v>148</v>
      </c>
      <c r="E3074" s="189"/>
      <c r="F3074" s="190"/>
      <c r="G3074" s="3" t="s">
        <v>49</v>
      </c>
      <c r="H3074" s="3" t="s">
        <v>415</v>
      </c>
      <c r="I3074" s="5">
        <v>124</v>
      </c>
    </row>
    <row r="3075" spans="1:9" ht="20.100000000000001" customHeight="1" x14ac:dyDescent="0.25">
      <c r="A3075" s="172"/>
      <c r="B3075" s="169"/>
      <c r="C3075" s="156" t="s">
        <v>55</v>
      </c>
      <c r="D3075" s="163" t="s">
        <v>33</v>
      </c>
      <c r="E3075" s="189"/>
      <c r="F3075" s="190"/>
      <c r="G3075" s="3" t="s">
        <v>49</v>
      </c>
      <c r="H3075" s="3" t="s">
        <v>415</v>
      </c>
      <c r="I3075" s="5">
        <v>525</v>
      </c>
    </row>
    <row r="3076" spans="1:9" ht="20.100000000000001" customHeight="1" x14ac:dyDescent="0.25">
      <c r="A3076" s="172"/>
      <c r="B3076" s="169"/>
      <c r="C3076" s="183"/>
      <c r="D3076" s="163" t="s">
        <v>151</v>
      </c>
      <c r="E3076" s="189"/>
      <c r="F3076" s="190"/>
      <c r="G3076" s="3" t="s">
        <v>49</v>
      </c>
      <c r="H3076" s="3" t="s">
        <v>415</v>
      </c>
      <c r="I3076" s="5">
        <v>238</v>
      </c>
    </row>
    <row r="3077" spans="1:9" ht="20.100000000000001" customHeight="1" x14ac:dyDescent="0.25">
      <c r="A3077" s="172"/>
      <c r="B3077" s="169"/>
      <c r="C3077" s="217"/>
      <c r="D3077" s="163" t="s">
        <v>148</v>
      </c>
      <c r="E3077" s="189"/>
      <c r="F3077" s="190"/>
      <c r="G3077" s="3" t="s">
        <v>49</v>
      </c>
      <c r="H3077" s="3" t="s">
        <v>415</v>
      </c>
      <c r="I3077" s="5">
        <v>287</v>
      </c>
    </row>
    <row r="3078" spans="1:9" ht="20.100000000000001" customHeight="1" x14ac:dyDescent="0.25">
      <c r="A3078" s="172"/>
      <c r="B3078" s="169"/>
      <c r="C3078" s="156" t="s">
        <v>39</v>
      </c>
      <c r="D3078" s="163" t="s">
        <v>33</v>
      </c>
      <c r="E3078" s="189"/>
      <c r="F3078" s="190"/>
      <c r="G3078" s="3" t="s">
        <v>49</v>
      </c>
      <c r="H3078" s="3" t="s">
        <v>415</v>
      </c>
      <c r="I3078" s="5">
        <v>900</v>
      </c>
    </row>
    <row r="3079" spans="1:9" ht="20.100000000000001" customHeight="1" x14ac:dyDescent="0.25">
      <c r="A3079" s="172"/>
      <c r="B3079" s="169"/>
      <c r="C3079" s="183"/>
      <c r="D3079" s="163" t="s">
        <v>151</v>
      </c>
      <c r="E3079" s="189"/>
      <c r="F3079" s="190"/>
      <c r="G3079" s="3" t="s">
        <v>49</v>
      </c>
      <c r="H3079" s="3" t="s">
        <v>415</v>
      </c>
      <c r="I3079" s="5">
        <v>431</v>
      </c>
    </row>
    <row r="3080" spans="1:9" ht="20.100000000000001" customHeight="1" x14ac:dyDescent="0.25">
      <c r="A3080" s="172"/>
      <c r="B3080" s="169"/>
      <c r="C3080" s="217"/>
      <c r="D3080" s="163" t="s">
        <v>148</v>
      </c>
      <c r="E3080" s="189"/>
      <c r="F3080" s="190"/>
      <c r="G3080" s="3" t="s">
        <v>49</v>
      </c>
      <c r="H3080" s="3" t="s">
        <v>415</v>
      </c>
      <c r="I3080" s="5">
        <v>469</v>
      </c>
    </row>
    <row r="3081" spans="1:9" ht="20.100000000000001" customHeight="1" x14ac:dyDescent="0.25">
      <c r="A3081" s="172"/>
      <c r="B3081" s="169"/>
      <c r="C3081" s="156" t="s">
        <v>147</v>
      </c>
      <c r="D3081" s="163" t="s">
        <v>33</v>
      </c>
      <c r="E3081" s="189"/>
      <c r="F3081" s="190"/>
      <c r="G3081" s="3" t="s">
        <v>49</v>
      </c>
      <c r="H3081" s="3" t="s">
        <v>415</v>
      </c>
      <c r="I3081" s="5">
        <v>921</v>
      </c>
    </row>
    <row r="3082" spans="1:9" ht="20.100000000000001" customHeight="1" x14ac:dyDescent="0.25">
      <c r="A3082" s="173"/>
      <c r="B3082" s="170"/>
      <c r="C3082" s="158"/>
      <c r="D3082" s="163" t="s">
        <v>151</v>
      </c>
      <c r="E3082" s="189"/>
      <c r="F3082" s="190"/>
      <c r="G3082" s="3" t="s">
        <v>49</v>
      </c>
      <c r="H3082" s="3" t="s">
        <v>415</v>
      </c>
      <c r="I3082" s="5">
        <v>573</v>
      </c>
    </row>
    <row r="3083" spans="1:9" ht="20.100000000000001" customHeight="1" x14ac:dyDescent="0.25">
      <c r="A3083" s="171" t="s">
        <v>144</v>
      </c>
      <c r="B3083" s="156" t="s">
        <v>145</v>
      </c>
      <c r="C3083" s="157"/>
      <c r="D3083" s="163" t="s">
        <v>148</v>
      </c>
      <c r="E3083" s="189"/>
      <c r="F3083" s="190"/>
      <c r="G3083" s="3" t="s">
        <v>49</v>
      </c>
      <c r="H3083" s="3" t="s">
        <v>415</v>
      </c>
      <c r="I3083" s="5">
        <v>348</v>
      </c>
    </row>
    <row r="3084" spans="1:9" ht="20.100000000000001" customHeight="1" x14ac:dyDescent="0.25">
      <c r="A3084" s="172"/>
      <c r="B3084" s="158"/>
      <c r="C3084" s="156" t="s">
        <v>57</v>
      </c>
      <c r="D3084" s="163" t="s">
        <v>33</v>
      </c>
      <c r="E3084" s="189"/>
      <c r="F3084" s="190"/>
      <c r="G3084" s="3" t="s">
        <v>49</v>
      </c>
      <c r="H3084" s="3" t="s">
        <v>415</v>
      </c>
      <c r="I3084" s="5">
        <v>591</v>
      </c>
    </row>
    <row r="3085" spans="1:9" ht="20.100000000000001" customHeight="1" x14ac:dyDescent="0.25">
      <c r="A3085" s="172"/>
      <c r="B3085" s="158"/>
      <c r="C3085" s="183"/>
      <c r="D3085" s="163" t="s">
        <v>151</v>
      </c>
      <c r="E3085" s="189"/>
      <c r="F3085" s="190"/>
      <c r="G3085" s="3" t="s">
        <v>49</v>
      </c>
      <c r="H3085" s="3" t="s">
        <v>415</v>
      </c>
      <c r="I3085" s="5">
        <v>274</v>
      </c>
    </row>
    <row r="3086" spans="1:9" ht="20.100000000000001" customHeight="1" x14ac:dyDescent="0.25">
      <c r="A3086" s="172"/>
      <c r="B3086" s="158"/>
      <c r="C3086" s="217"/>
      <c r="D3086" s="163" t="s">
        <v>148</v>
      </c>
      <c r="E3086" s="189"/>
      <c r="F3086" s="190"/>
      <c r="G3086" s="3" t="s">
        <v>49</v>
      </c>
      <c r="H3086" s="3" t="s">
        <v>415</v>
      </c>
      <c r="I3086" s="5">
        <v>317</v>
      </c>
    </row>
    <row r="3087" spans="1:9" ht="20.100000000000001" customHeight="1" x14ac:dyDescent="0.25">
      <c r="A3087" s="172"/>
      <c r="B3087" s="158"/>
      <c r="C3087" s="156" t="s">
        <v>160</v>
      </c>
      <c r="D3087" s="163" t="s">
        <v>33</v>
      </c>
      <c r="E3087" s="189"/>
      <c r="F3087" s="190"/>
      <c r="G3087" s="3" t="s">
        <v>49</v>
      </c>
      <c r="H3087" s="3" t="s">
        <v>415</v>
      </c>
      <c r="I3087" s="5">
        <v>1012</v>
      </c>
    </row>
    <row r="3088" spans="1:9" ht="20.100000000000001" customHeight="1" x14ac:dyDescent="0.25">
      <c r="A3088" s="172"/>
      <c r="B3088" s="158"/>
      <c r="C3088" s="183"/>
      <c r="D3088" s="163" t="s">
        <v>151</v>
      </c>
      <c r="E3088" s="189"/>
      <c r="F3088" s="190"/>
      <c r="G3088" s="3" t="s">
        <v>49</v>
      </c>
      <c r="H3088" s="3" t="s">
        <v>415</v>
      </c>
      <c r="I3088" s="5">
        <v>396</v>
      </c>
    </row>
    <row r="3089" spans="1:9" ht="20.100000000000001" customHeight="1" x14ac:dyDescent="0.25">
      <c r="A3089" s="172"/>
      <c r="B3089" s="158"/>
      <c r="C3089" s="217"/>
      <c r="D3089" s="163" t="s">
        <v>148</v>
      </c>
      <c r="E3089" s="189"/>
      <c r="F3089" s="190"/>
      <c r="G3089" s="3" t="s">
        <v>49</v>
      </c>
      <c r="H3089" s="3" t="s">
        <v>415</v>
      </c>
      <c r="I3089" s="5">
        <v>616</v>
      </c>
    </row>
    <row r="3090" spans="1:9" ht="20.100000000000001" customHeight="1" x14ac:dyDescent="0.25">
      <c r="A3090" s="172"/>
      <c r="B3090" s="158"/>
      <c r="C3090" s="156" t="s">
        <v>58</v>
      </c>
      <c r="D3090" s="163" t="s">
        <v>33</v>
      </c>
      <c r="E3090" s="189"/>
      <c r="F3090" s="190"/>
      <c r="G3090" s="3" t="s">
        <v>49</v>
      </c>
      <c r="H3090" s="3" t="s">
        <v>415</v>
      </c>
      <c r="I3090" s="5">
        <v>1614</v>
      </c>
    </row>
    <row r="3091" spans="1:9" ht="20.100000000000001" customHeight="1" x14ac:dyDescent="0.25">
      <c r="A3091" s="172"/>
      <c r="B3091" s="158"/>
      <c r="C3091" s="183"/>
      <c r="D3091" s="163" t="s">
        <v>151</v>
      </c>
      <c r="E3091" s="189"/>
      <c r="F3091" s="190"/>
      <c r="G3091" s="3" t="s">
        <v>49</v>
      </c>
      <c r="H3091" s="3" t="s">
        <v>415</v>
      </c>
      <c r="I3091" s="5">
        <v>637</v>
      </c>
    </row>
    <row r="3092" spans="1:9" ht="20.100000000000001" customHeight="1" x14ac:dyDescent="0.25">
      <c r="A3092" s="172"/>
      <c r="B3092" s="158"/>
      <c r="C3092" s="217"/>
      <c r="D3092" s="163" t="s">
        <v>148</v>
      </c>
      <c r="E3092" s="189"/>
      <c r="F3092" s="190"/>
      <c r="G3092" s="3" t="s">
        <v>49</v>
      </c>
      <c r="H3092" s="3" t="s">
        <v>415</v>
      </c>
      <c r="I3092" s="5">
        <v>977</v>
      </c>
    </row>
    <row r="3093" spans="1:9" ht="20.100000000000001" customHeight="1" x14ac:dyDescent="0.25">
      <c r="A3093" s="172"/>
      <c r="B3093" s="158"/>
      <c r="C3093" s="156" t="s">
        <v>238</v>
      </c>
      <c r="D3093" s="163" t="s">
        <v>33</v>
      </c>
      <c r="E3093" s="189"/>
      <c r="F3093" s="190"/>
      <c r="G3093" s="3" t="s">
        <v>49</v>
      </c>
      <c r="H3093" s="3" t="s">
        <v>415</v>
      </c>
      <c r="I3093" s="5">
        <v>2249</v>
      </c>
    </row>
    <row r="3094" spans="1:9" ht="20.100000000000001" customHeight="1" x14ac:dyDescent="0.25">
      <c r="A3094" s="172"/>
      <c r="B3094" s="158"/>
      <c r="C3094" s="158"/>
      <c r="D3094" s="163" t="s">
        <v>151</v>
      </c>
      <c r="E3094" s="189"/>
      <c r="F3094" s="190"/>
      <c r="G3094" s="3" t="s">
        <v>49</v>
      </c>
      <c r="H3094" s="3" t="s">
        <v>415</v>
      </c>
      <c r="I3094" s="5">
        <v>1075</v>
      </c>
    </row>
    <row r="3095" spans="1:9" ht="20.100000000000001" customHeight="1" x14ac:dyDescent="0.25">
      <c r="A3095" s="172"/>
      <c r="B3095" s="158"/>
      <c r="C3095" s="157"/>
      <c r="D3095" s="163" t="s">
        <v>148</v>
      </c>
      <c r="E3095" s="189"/>
      <c r="F3095" s="190"/>
      <c r="G3095" s="3" t="s">
        <v>49</v>
      </c>
      <c r="H3095" s="3" t="s">
        <v>415</v>
      </c>
      <c r="I3095" s="5">
        <v>1174</v>
      </c>
    </row>
    <row r="3096" spans="1:9" ht="20.100000000000001" customHeight="1" x14ac:dyDescent="0.25">
      <c r="A3096" s="172"/>
      <c r="B3096" s="158"/>
      <c r="C3096" s="156" t="s">
        <v>305</v>
      </c>
      <c r="D3096" s="163" t="s">
        <v>33</v>
      </c>
      <c r="E3096" s="189"/>
      <c r="F3096" s="190"/>
      <c r="G3096" s="3" t="s">
        <v>49</v>
      </c>
      <c r="H3096" s="3" t="s">
        <v>415</v>
      </c>
      <c r="I3096" s="5">
        <v>274</v>
      </c>
    </row>
    <row r="3097" spans="1:9" ht="20.100000000000001" customHeight="1" x14ac:dyDescent="0.25">
      <c r="A3097" s="172"/>
      <c r="B3097" s="158"/>
      <c r="C3097" s="183"/>
      <c r="D3097" s="163" t="s">
        <v>151</v>
      </c>
      <c r="E3097" s="189"/>
      <c r="F3097" s="190"/>
      <c r="G3097" s="3" t="s">
        <v>49</v>
      </c>
      <c r="H3097" s="3" t="s">
        <v>415</v>
      </c>
      <c r="I3097" s="5">
        <v>77</v>
      </c>
    </row>
    <row r="3098" spans="1:9" ht="20.100000000000001" customHeight="1" x14ac:dyDescent="0.25">
      <c r="A3098" s="172"/>
      <c r="B3098" s="158"/>
      <c r="C3098" s="217"/>
      <c r="D3098" s="163" t="s">
        <v>148</v>
      </c>
      <c r="E3098" s="189"/>
      <c r="F3098" s="190"/>
      <c r="G3098" s="3" t="s">
        <v>49</v>
      </c>
      <c r="H3098" s="3" t="s">
        <v>415</v>
      </c>
      <c r="I3098" s="5">
        <v>197</v>
      </c>
    </row>
    <row r="3099" spans="1:9" ht="20.100000000000001" customHeight="1" x14ac:dyDescent="0.25">
      <c r="A3099" s="172"/>
      <c r="B3099" s="158"/>
      <c r="C3099" s="156" t="s">
        <v>59</v>
      </c>
      <c r="D3099" s="163" t="s">
        <v>33</v>
      </c>
      <c r="E3099" s="189"/>
      <c r="F3099" s="190"/>
      <c r="G3099" s="3" t="s">
        <v>49</v>
      </c>
      <c r="H3099" s="3" t="s">
        <v>415</v>
      </c>
      <c r="I3099" s="5">
        <v>98</v>
      </c>
    </row>
    <row r="3100" spans="1:9" ht="20.100000000000001" customHeight="1" x14ac:dyDescent="0.25">
      <c r="A3100" s="172"/>
      <c r="B3100" s="158"/>
      <c r="C3100" s="183"/>
      <c r="D3100" s="163" t="s">
        <v>151</v>
      </c>
      <c r="E3100" s="189"/>
      <c r="F3100" s="190"/>
      <c r="G3100" s="3" t="s">
        <v>49</v>
      </c>
      <c r="H3100" s="3" t="s">
        <v>415</v>
      </c>
      <c r="I3100" s="5">
        <v>21</v>
      </c>
    </row>
    <row r="3101" spans="1:9" ht="20.100000000000001" customHeight="1" x14ac:dyDescent="0.25">
      <c r="A3101" s="172"/>
      <c r="B3101" s="158"/>
      <c r="C3101" s="217"/>
      <c r="D3101" s="163" t="s">
        <v>148</v>
      </c>
      <c r="E3101" s="189"/>
      <c r="F3101" s="190"/>
      <c r="G3101" s="3" t="s">
        <v>49</v>
      </c>
      <c r="H3101" s="3" t="s">
        <v>415</v>
      </c>
      <c r="I3101" s="5">
        <v>77</v>
      </c>
    </row>
    <row r="3102" spans="1:9" ht="20.100000000000001" customHeight="1" x14ac:dyDescent="0.25">
      <c r="A3102" s="172"/>
      <c r="B3102" s="158"/>
      <c r="C3102" s="156" t="s">
        <v>173</v>
      </c>
      <c r="D3102" s="163" t="s">
        <v>33</v>
      </c>
      <c r="E3102" s="189"/>
      <c r="F3102" s="190"/>
      <c r="G3102" s="3" t="s">
        <v>49</v>
      </c>
      <c r="H3102" s="3" t="s">
        <v>415</v>
      </c>
      <c r="I3102" s="5">
        <v>221</v>
      </c>
    </row>
    <row r="3103" spans="1:9" ht="20.100000000000001" customHeight="1" x14ac:dyDescent="0.25">
      <c r="A3103" s="172"/>
      <c r="B3103" s="158"/>
      <c r="C3103" s="183"/>
      <c r="D3103" s="163" t="s">
        <v>151</v>
      </c>
      <c r="E3103" s="189"/>
      <c r="F3103" s="190"/>
      <c r="G3103" s="3" t="s">
        <v>49</v>
      </c>
      <c r="H3103" s="3" t="s">
        <v>415</v>
      </c>
      <c r="I3103" s="5">
        <v>118</v>
      </c>
    </row>
    <row r="3104" spans="1:9" ht="20.100000000000001" customHeight="1" x14ac:dyDescent="0.25">
      <c r="A3104" s="172"/>
      <c r="B3104" s="158"/>
      <c r="C3104" s="217"/>
      <c r="D3104" s="163" t="s">
        <v>148</v>
      </c>
      <c r="E3104" s="189"/>
      <c r="F3104" s="190"/>
      <c r="G3104" s="3" t="s">
        <v>49</v>
      </c>
      <c r="H3104" s="3" t="s">
        <v>415</v>
      </c>
      <c r="I3104" s="5">
        <v>103</v>
      </c>
    </row>
    <row r="3105" spans="1:9" ht="20.100000000000001" customHeight="1" x14ac:dyDescent="0.25">
      <c r="A3105" s="172"/>
      <c r="B3105" s="158"/>
      <c r="C3105" s="156" t="s">
        <v>231</v>
      </c>
      <c r="D3105" s="163" t="s">
        <v>33</v>
      </c>
      <c r="E3105" s="189" t="s">
        <v>341</v>
      </c>
      <c r="F3105" s="190" t="s">
        <v>342</v>
      </c>
      <c r="G3105" s="3" t="s">
        <v>49</v>
      </c>
      <c r="H3105" s="3" t="s">
        <v>415</v>
      </c>
      <c r="I3105" s="5">
        <v>72</v>
      </c>
    </row>
    <row r="3106" spans="1:9" ht="20.100000000000001" customHeight="1" x14ac:dyDescent="0.25">
      <c r="A3106" s="172"/>
      <c r="B3106" s="158"/>
      <c r="C3106" s="183"/>
      <c r="D3106" s="163" t="s">
        <v>151</v>
      </c>
      <c r="E3106" s="189"/>
      <c r="F3106" s="190" t="s">
        <v>346</v>
      </c>
      <c r="G3106" s="3" t="s">
        <v>49</v>
      </c>
      <c r="H3106" s="3" t="s">
        <v>415</v>
      </c>
      <c r="I3106" s="5">
        <v>40</v>
      </c>
    </row>
    <row r="3107" spans="1:9" ht="20.100000000000001" customHeight="1" x14ac:dyDescent="0.25">
      <c r="A3107" s="172"/>
      <c r="B3107" s="158"/>
      <c r="C3107" s="217"/>
      <c r="D3107" s="163" t="s">
        <v>148</v>
      </c>
      <c r="E3107" s="189"/>
      <c r="F3107" s="190" t="s">
        <v>351</v>
      </c>
      <c r="G3107" s="3" t="s">
        <v>49</v>
      </c>
      <c r="H3107" s="3" t="s">
        <v>415</v>
      </c>
      <c r="I3107" s="5">
        <v>32</v>
      </c>
    </row>
    <row r="3108" spans="1:9" ht="20.100000000000001" customHeight="1" x14ac:dyDescent="0.25">
      <c r="A3108" s="172"/>
      <c r="B3108" s="158"/>
      <c r="C3108" s="211" t="s">
        <v>61</v>
      </c>
      <c r="D3108" s="163" t="s">
        <v>33</v>
      </c>
      <c r="E3108" s="189"/>
      <c r="F3108" s="190"/>
      <c r="G3108" s="3" t="s">
        <v>49</v>
      </c>
      <c r="H3108" s="3" t="s">
        <v>415</v>
      </c>
      <c r="I3108" s="5">
        <v>877</v>
      </c>
    </row>
    <row r="3109" spans="1:9" ht="20.100000000000001" customHeight="1" x14ac:dyDescent="0.25">
      <c r="A3109" s="172"/>
      <c r="B3109" s="158"/>
      <c r="C3109" s="212"/>
      <c r="D3109" s="231" t="s">
        <v>151</v>
      </c>
      <c r="E3109" s="189"/>
      <c r="F3109" s="190"/>
      <c r="G3109" s="3" t="s">
        <v>49</v>
      </c>
      <c r="H3109" s="3" t="s">
        <v>415</v>
      </c>
      <c r="I3109" s="5">
        <v>375</v>
      </c>
    </row>
    <row r="3110" spans="1:9" ht="20.100000000000001" customHeight="1" x14ac:dyDescent="0.25">
      <c r="A3110" s="172"/>
      <c r="B3110" s="158"/>
      <c r="C3110" s="213"/>
      <c r="D3110" s="231" t="s">
        <v>148</v>
      </c>
      <c r="E3110" s="189"/>
      <c r="F3110" s="190"/>
      <c r="G3110" s="3" t="s">
        <v>49</v>
      </c>
      <c r="H3110" s="3" t="s">
        <v>415</v>
      </c>
      <c r="I3110" s="5">
        <v>502</v>
      </c>
    </row>
    <row r="3111" spans="1:9" ht="20.100000000000001" customHeight="1" x14ac:dyDescent="0.25">
      <c r="A3111" s="172"/>
      <c r="B3111" s="158"/>
      <c r="C3111" s="156" t="s">
        <v>164</v>
      </c>
      <c r="D3111" s="231" t="s">
        <v>33</v>
      </c>
      <c r="E3111" s="189"/>
      <c r="F3111" s="190"/>
      <c r="G3111" s="3" t="s">
        <v>49</v>
      </c>
      <c r="H3111" s="3" t="s">
        <v>415</v>
      </c>
      <c r="I3111" s="5">
        <v>1479</v>
      </c>
    </row>
    <row r="3112" spans="1:9" ht="20.100000000000001" customHeight="1" x14ac:dyDescent="0.25">
      <c r="A3112" s="172"/>
      <c r="B3112" s="158"/>
      <c r="C3112" s="183"/>
      <c r="D3112" s="231" t="s">
        <v>151</v>
      </c>
      <c r="E3112" s="189"/>
      <c r="F3112" s="190"/>
      <c r="G3112" s="3" t="s">
        <v>49</v>
      </c>
      <c r="H3112" s="3" t="s">
        <v>415</v>
      </c>
      <c r="I3112" s="5">
        <v>789</v>
      </c>
    </row>
    <row r="3113" spans="1:9" ht="20.100000000000001" customHeight="1" x14ac:dyDescent="0.25">
      <c r="A3113" s="172"/>
      <c r="B3113" s="158"/>
      <c r="C3113" s="217"/>
      <c r="D3113" s="231" t="s">
        <v>148</v>
      </c>
      <c r="E3113" s="189"/>
      <c r="F3113" s="190"/>
      <c r="G3113" s="3" t="s">
        <v>49</v>
      </c>
      <c r="H3113" s="3" t="s">
        <v>415</v>
      </c>
      <c r="I3113" s="5">
        <v>690</v>
      </c>
    </row>
    <row r="3114" spans="1:9" ht="20.100000000000001" customHeight="1" x14ac:dyDescent="0.25">
      <c r="A3114" s="172"/>
      <c r="B3114" s="158"/>
      <c r="C3114" s="156" t="s">
        <v>42</v>
      </c>
      <c r="D3114" s="231" t="s">
        <v>33</v>
      </c>
      <c r="E3114" s="189"/>
      <c r="F3114" s="190"/>
      <c r="G3114" s="3" t="s">
        <v>49</v>
      </c>
      <c r="H3114" s="3" t="s">
        <v>415</v>
      </c>
      <c r="I3114" s="5">
        <v>1001</v>
      </c>
    </row>
    <row r="3115" spans="1:9" ht="20.100000000000001" customHeight="1" x14ac:dyDescent="0.25">
      <c r="A3115" s="172"/>
      <c r="B3115" s="158"/>
      <c r="C3115" s="183"/>
      <c r="D3115" s="231" t="s">
        <v>151</v>
      </c>
      <c r="E3115" s="189"/>
      <c r="F3115" s="190"/>
      <c r="G3115" s="3" t="s">
        <v>49</v>
      </c>
      <c r="H3115" s="3" t="s">
        <v>415</v>
      </c>
      <c r="I3115" s="5">
        <v>575</v>
      </c>
    </row>
    <row r="3116" spans="1:9" ht="20.100000000000001" customHeight="1" x14ac:dyDescent="0.25">
      <c r="A3116" s="172"/>
      <c r="B3116" s="158"/>
      <c r="C3116" s="217"/>
      <c r="D3116" s="231" t="s">
        <v>148</v>
      </c>
      <c r="E3116" s="189"/>
      <c r="F3116" s="190"/>
      <c r="G3116" s="3" t="s">
        <v>49</v>
      </c>
      <c r="H3116" s="3" t="s">
        <v>415</v>
      </c>
      <c r="I3116" s="5">
        <v>426</v>
      </c>
    </row>
    <row r="3117" spans="1:9" ht="20.100000000000001" customHeight="1" x14ac:dyDescent="0.25">
      <c r="A3117" s="173"/>
      <c r="B3117" s="157"/>
      <c r="C3117" s="156" t="s">
        <v>150</v>
      </c>
      <c r="D3117" s="231" t="s">
        <v>33</v>
      </c>
      <c r="E3117" s="189"/>
      <c r="F3117" s="190"/>
      <c r="G3117" s="3" t="s">
        <v>49</v>
      </c>
      <c r="H3117" s="3" t="s">
        <v>415</v>
      </c>
      <c r="I3117" s="5">
        <v>601</v>
      </c>
    </row>
    <row r="3118" spans="1:9" ht="20.100000000000001" customHeight="1" x14ac:dyDescent="0.25">
      <c r="A3118" s="171" t="s">
        <v>144</v>
      </c>
      <c r="B3118" s="171" t="s">
        <v>149</v>
      </c>
      <c r="C3118" s="158"/>
      <c r="D3118" s="61" t="s">
        <v>151</v>
      </c>
      <c r="E3118" s="62"/>
      <c r="F3118" s="63"/>
      <c r="G3118" s="3" t="s">
        <v>49</v>
      </c>
      <c r="H3118" s="3" t="s">
        <v>415</v>
      </c>
      <c r="I3118" s="5">
        <v>361</v>
      </c>
    </row>
    <row r="3119" spans="1:9" ht="20.100000000000001" customHeight="1" x14ac:dyDescent="0.25">
      <c r="A3119" s="172"/>
      <c r="B3119" s="172"/>
      <c r="C3119" s="157"/>
      <c r="D3119" s="61" t="s">
        <v>148</v>
      </c>
      <c r="E3119" s="62"/>
      <c r="F3119" s="63"/>
      <c r="G3119" s="3" t="s">
        <v>49</v>
      </c>
      <c r="H3119" s="3" t="s">
        <v>415</v>
      </c>
      <c r="I3119" s="5">
        <v>240</v>
      </c>
    </row>
    <row r="3120" spans="1:9" ht="20.100000000000001" customHeight="1" x14ac:dyDescent="0.25">
      <c r="A3120" s="172"/>
      <c r="B3120" s="172"/>
      <c r="C3120" s="156" t="s">
        <v>222</v>
      </c>
      <c r="D3120" s="61" t="s">
        <v>33</v>
      </c>
      <c r="E3120" s="62"/>
      <c r="F3120" s="63"/>
      <c r="G3120" s="3" t="s">
        <v>49</v>
      </c>
      <c r="H3120" s="3" t="s">
        <v>415</v>
      </c>
      <c r="I3120" s="5">
        <v>2940</v>
      </c>
    </row>
    <row r="3121" spans="1:9" ht="20.100000000000001" customHeight="1" x14ac:dyDescent="0.25">
      <c r="A3121" s="172"/>
      <c r="B3121" s="172"/>
      <c r="C3121" s="183"/>
      <c r="D3121" s="61" t="s">
        <v>151</v>
      </c>
      <c r="E3121" s="62"/>
      <c r="F3121" s="63"/>
      <c r="G3121" s="3" t="s">
        <v>49</v>
      </c>
      <c r="H3121" s="3" t="s">
        <v>415</v>
      </c>
      <c r="I3121" s="5">
        <v>1441</v>
      </c>
    </row>
    <row r="3122" spans="1:9" ht="20.100000000000001" customHeight="1" x14ac:dyDescent="0.25">
      <c r="A3122" s="172"/>
      <c r="B3122" s="172"/>
      <c r="C3122" s="217"/>
      <c r="D3122" s="61" t="s">
        <v>148</v>
      </c>
      <c r="E3122" s="62"/>
      <c r="F3122" s="63"/>
      <c r="G3122" s="3" t="s">
        <v>49</v>
      </c>
      <c r="H3122" s="3" t="s">
        <v>415</v>
      </c>
      <c r="I3122" s="5">
        <v>1499</v>
      </c>
    </row>
    <row r="3123" spans="1:9" ht="20.100000000000001" customHeight="1" x14ac:dyDescent="0.25">
      <c r="A3123" s="172"/>
      <c r="B3123" s="172"/>
      <c r="C3123" s="156" t="s">
        <v>64</v>
      </c>
      <c r="D3123" s="61" t="s">
        <v>33</v>
      </c>
      <c r="E3123" s="62"/>
      <c r="F3123" s="63"/>
      <c r="G3123" s="3" t="s">
        <v>49</v>
      </c>
      <c r="H3123" s="3" t="s">
        <v>415</v>
      </c>
      <c r="I3123" s="5">
        <v>2053</v>
      </c>
    </row>
    <row r="3124" spans="1:9" ht="20.100000000000001" customHeight="1" x14ac:dyDescent="0.25">
      <c r="A3124" s="172"/>
      <c r="B3124" s="172"/>
      <c r="C3124" s="183"/>
      <c r="D3124" s="61" t="s">
        <v>151</v>
      </c>
      <c r="E3124" s="62"/>
      <c r="F3124" s="63"/>
      <c r="G3124" s="3" t="s">
        <v>49</v>
      </c>
      <c r="H3124" s="3" t="s">
        <v>415</v>
      </c>
      <c r="I3124" s="5">
        <v>919</v>
      </c>
    </row>
    <row r="3125" spans="1:9" ht="20.100000000000001" customHeight="1" x14ac:dyDescent="0.25">
      <c r="A3125" s="172"/>
      <c r="B3125" s="172"/>
      <c r="C3125" s="217"/>
      <c r="D3125" s="61" t="s">
        <v>148</v>
      </c>
      <c r="E3125" s="62"/>
      <c r="F3125" s="63"/>
      <c r="G3125" s="3" t="s">
        <v>49</v>
      </c>
      <c r="H3125" s="3" t="s">
        <v>415</v>
      </c>
      <c r="I3125" s="5">
        <v>1134</v>
      </c>
    </row>
    <row r="3126" spans="1:9" ht="20.100000000000001" customHeight="1" x14ac:dyDescent="0.25">
      <c r="A3126" s="172"/>
      <c r="B3126" s="172"/>
      <c r="C3126" s="156" t="s">
        <v>143</v>
      </c>
      <c r="D3126" s="61" t="s">
        <v>33</v>
      </c>
      <c r="E3126" s="62"/>
      <c r="F3126" s="63"/>
      <c r="G3126" s="3" t="s">
        <v>49</v>
      </c>
      <c r="H3126" s="3" t="s">
        <v>415</v>
      </c>
      <c r="I3126" s="5">
        <v>4182</v>
      </c>
    </row>
    <row r="3127" spans="1:9" ht="20.100000000000001" customHeight="1" x14ac:dyDescent="0.25">
      <c r="A3127" s="172"/>
      <c r="B3127" s="172"/>
      <c r="C3127" s="183"/>
      <c r="D3127" s="61" t="s">
        <v>151</v>
      </c>
      <c r="E3127" s="62"/>
      <c r="F3127" s="63"/>
      <c r="G3127" s="3" t="s">
        <v>49</v>
      </c>
      <c r="H3127" s="3" t="s">
        <v>415</v>
      </c>
      <c r="I3127" s="5">
        <v>255</v>
      </c>
    </row>
    <row r="3128" spans="1:9" ht="20.100000000000001" customHeight="1" x14ac:dyDescent="0.25">
      <c r="A3128" s="173"/>
      <c r="B3128" s="173"/>
      <c r="C3128" s="217"/>
      <c r="D3128" s="61" t="s">
        <v>148</v>
      </c>
      <c r="E3128" s="62"/>
      <c r="F3128" s="63"/>
      <c r="G3128" s="3" t="s">
        <v>49</v>
      </c>
      <c r="H3128" s="3" t="s">
        <v>415</v>
      </c>
      <c r="I3128" s="5">
        <v>3927</v>
      </c>
    </row>
    <row r="3129" spans="1:9" ht="20.100000000000001" customHeight="1" x14ac:dyDescent="0.25">
      <c r="A3129" s="141" t="s">
        <v>152</v>
      </c>
      <c r="B3129" s="180" t="s">
        <v>33</v>
      </c>
      <c r="C3129" s="178" t="s">
        <v>153</v>
      </c>
      <c r="D3129" s="179"/>
      <c r="E3129" s="179"/>
      <c r="F3129" s="179"/>
      <c r="G3129" s="3" t="s">
        <v>154</v>
      </c>
      <c r="H3129" s="3" t="s">
        <v>416</v>
      </c>
      <c r="I3129" s="5">
        <v>343949</v>
      </c>
    </row>
    <row r="3130" spans="1:9" ht="20.100000000000001" customHeight="1" x14ac:dyDescent="0.25">
      <c r="A3130" s="142"/>
      <c r="B3130" s="181"/>
      <c r="C3130" s="178" t="s">
        <v>161</v>
      </c>
      <c r="D3130" s="179"/>
      <c r="E3130" s="179"/>
      <c r="F3130" s="179"/>
      <c r="G3130" s="3" t="s">
        <v>154</v>
      </c>
      <c r="H3130" s="3" t="s">
        <v>416</v>
      </c>
      <c r="I3130" s="5">
        <v>346918</v>
      </c>
    </row>
    <row r="3131" spans="1:9" ht="20.100000000000001" customHeight="1" x14ac:dyDescent="0.25">
      <c r="A3131" s="142"/>
      <c r="B3131" s="181"/>
      <c r="C3131" s="178" t="s">
        <v>166</v>
      </c>
      <c r="D3131" s="179"/>
      <c r="E3131" s="179"/>
      <c r="F3131" s="179"/>
      <c r="G3131" s="3" t="s">
        <v>154</v>
      </c>
      <c r="H3131" s="3" t="s">
        <v>416</v>
      </c>
      <c r="I3131" s="5">
        <v>1076455</v>
      </c>
    </row>
    <row r="3132" spans="1:9" ht="20.100000000000001" customHeight="1" x14ac:dyDescent="0.25">
      <c r="A3132" s="142"/>
      <c r="B3132" s="181"/>
      <c r="C3132" s="178" t="s">
        <v>156</v>
      </c>
      <c r="D3132" s="179"/>
      <c r="E3132" s="179"/>
      <c r="F3132" s="179"/>
      <c r="G3132" s="3" t="s">
        <v>154</v>
      </c>
      <c r="H3132" s="3" t="s">
        <v>416</v>
      </c>
      <c r="I3132" s="5">
        <v>223608</v>
      </c>
    </row>
    <row r="3133" spans="1:9" ht="20.100000000000001" customHeight="1" x14ac:dyDescent="0.25">
      <c r="A3133" s="142"/>
      <c r="B3133" s="181"/>
      <c r="C3133" s="178" t="s">
        <v>162</v>
      </c>
      <c r="D3133" s="280" t="s">
        <v>163</v>
      </c>
      <c r="E3133" s="281"/>
      <c r="F3133" s="281"/>
      <c r="G3133" s="3" t="s">
        <v>154</v>
      </c>
      <c r="H3133" s="3" t="s">
        <v>416</v>
      </c>
      <c r="I3133" s="5">
        <v>5093</v>
      </c>
    </row>
    <row r="3134" spans="1:9" ht="20.100000000000001" customHeight="1" x14ac:dyDescent="0.25">
      <c r="A3134" s="142"/>
      <c r="B3134" s="181"/>
      <c r="C3134" s="179"/>
      <c r="D3134" s="280" t="s">
        <v>208</v>
      </c>
      <c r="E3134" s="281"/>
      <c r="F3134" s="281"/>
      <c r="G3134" s="3" t="s">
        <v>154</v>
      </c>
      <c r="H3134" s="3" t="s">
        <v>416</v>
      </c>
      <c r="I3134" s="5">
        <v>14252</v>
      </c>
    </row>
    <row r="3135" spans="1:9" ht="20.100000000000001" customHeight="1" x14ac:dyDescent="0.25">
      <c r="A3135" s="142"/>
      <c r="B3135" s="181"/>
      <c r="C3135" s="178" t="s">
        <v>158</v>
      </c>
      <c r="D3135" s="179"/>
      <c r="E3135" s="179"/>
      <c r="F3135" s="179"/>
      <c r="G3135" s="3" t="s">
        <v>154</v>
      </c>
      <c r="H3135" s="3" t="s">
        <v>416</v>
      </c>
      <c r="I3135" s="5">
        <v>43</v>
      </c>
    </row>
    <row r="3136" spans="1:9" ht="20.100000000000001" customHeight="1" x14ac:dyDescent="0.25">
      <c r="A3136" s="142"/>
      <c r="B3136" s="181"/>
      <c r="C3136" s="178" t="s">
        <v>165</v>
      </c>
      <c r="D3136" s="179"/>
      <c r="E3136" s="179"/>
      <c r="F3136" s="179"/>
      <c r="G3136" s="3" t="s">
        <v>154</v>
      </c>
      <c r="H3136" s="3" t="s">
        <v>416</v>
      </c>
      <c r="I3136" s="5">
        <v>16151</v>
      </c>
    </row>
    <row r="3137" spans="1:9" ht="20.100000000000001" customHeight="1" x14ac:dyDescent="0.25">
      <c r="A3137" s="142"/>
      <c r="B3137" s="180" t="s">
        <v>36</v>
      </c>
      <c r="C3137" s="178" t="s">
        <v>153</v>
      </c>
      <c r="D3137" s="179"/>
      <c r="E3137" s="179"/>
      <c r="F3137" s="179"/>
      <c r="G3137" s="3" t="s">
        <v>154</v>
      </c>
      <c r="H3137" s="3" t="s">
        <v>416</v>
      </c>
      <c r="I3137" s="22">
        <v>3343</v>
      </c>
    </row>
    <row r="3138" spans="1:9" ht="20.100000000000001" customHeight="1" x14ac:dyDescent="0.25">
      <c r="A3138" s="142"/>
      <c r="B3138" s="181"/>
      <c r="C3138" s="178" t="s">
        <v>161</v>
      </c>
      <c r="D3138" s="179"/>
      <c r="E3138" s="179"/>
      <c r="F3138" s="179"/>
      <c r="G3138" s="3" t="s">
        <v>154</v>
      </c>
      <c r="H3138" s="3" t="s">
        <v>416</v>
      </c>
      <c r="I3138" s="22">
        <v>3687</v>
      </c>
    </row>
    <row r="3139" spans="1:9" ht="20.100000000000001" customHeight="1" x14ac:dyDescent="0.25">
      <c r="A3139" s="142"/>
      <c r="B3139" s="181"/>
      <c r="C3139" s="178" t="s">
        <v>166</v>
      </c>
      <c r="D3139" s="179"/>
      <c r="E3139" s="179"/>
      <c r="F3139" s="179"/>
      <c r="G3139" s="3" t="s">
        <v>154</v>
      </c>
      <c r="H3139" s="3" t="s">
        <v>416</v>
      </c>
      <c r="I3139" s="22">
        <v>32394</v>
      </c>
    </row>
    <row r="3140" spans="1:9" ht="20.100000000000001" customHeight="1" x14ac:dyDescent="0.25">
      <c r="A3140" s="142"/>
      <c r="B3140" s="181"/>
      <c r="C3140" s="178" t="s">
        <v>156</v>
      </c>
      <c r="D3140" s="179"/>
      <c r="E3140" s="179"/>
      <c r="F3140" s="179"/>
      <c r="G3140" s="3" t="s">
        <v>154</v>
      </c>
      <c r="H3140" s="3" t="s">
        <v>416</v>
      </c>
      <c r="I3140" s="22">
        <v>2329</v>
      </c>
    </row>
    <row r="3141" spans="1:9" ht="20.100000000000001" customHeight="1" x14ac:dyDescent="0.25">
      <c r="A3141" s="142"/>
      <c r="B3141" s="181"/>
      <c r="C3141" s="178" t="s">
        <v>162</v>
      </c>
      <c r="D3141" s="280" t="s">
        <v>163</v>
      </c>
      <c r="E3141" s="281"/>
      <c r="F3141" s="281"/>
      <c r="G3141" s="3" t="s">
        <v>154</v>
      </c>
      <c r="H3141" s="3" t="s">
        <v>416</v>
      </c>
      <c r="I3141" s="20">
        <v>21</v>
      </c>
    </row>
    <row r="3142" spans="1:9" ht="20.100000000000001" customHeight="1" x14ac:dyDescent="0.25">
      <c r="A3142" s="142"/>
      <c r="B3142" s="181"/>
      <c r="C3142" s="179"/>
      <c r="D3142" s="280" t="s">
        <v>208</v>
      </c>
      <c r="E3142" s="281"/>
      <c r="F3142" s="281"/>
      <c r="G3142" s="3" t="s">
        <v>154</v>
      </c>
      <c r="H3142" s="3" t="s">
        <v>416</v>
      </c>
      <c r="I3142" s="20">
        <v>123</v>
      </c>
    </row>
    <row r="3143" spans="1:9" ht="20.100000000000001" customHeight="1" x14ac:dyDescent="0.25">
      <c r="A3143" s="142"/>
      <c r="B3143" s="181"/>
      <c r="C3143" s="178" t="s">
        <v>158</v>
      </c>
      <c r="D3143" s="179"/>
      <c r="E3143" s="179"/>
      <c r="F3143" s="179"/>
      <c r="G3143" s="3" t="s">
        <v>154</v>
      </c>
      <c r="H3143" s="3" t="s">
        <v>416</v>
      </c>
      <c r="I3143" s="116">
        <v>0</v>
      </c>
    </row>
    <row r="3144" spans="1:9" ht="20.100000000000001" customHeight="1" x14ac:dyDescent="0.25">
      <c r="A3144" s="142"/>
      <c r="B3144" s="181"/>
      <c r="C3144" s="178" t="s">
        <v>165</v>
      </c>
      <c r="D3144" s="179"/>
      <c r="E3144" s="179"/>
      <c r="F3144" s="179"/>
      <c r="G3144" s="3" t="s">
        <v>154</v>
      </c>
      <c r="H3144" s="3" t="s">
        <v>416</v>
      </c>
      <c r="I3144" s="20">
        <v>172</v>
      </c>
    </row>
    <row r="3145" spans="1:9" ht="20.100000000000001" customHeight="1" x14ac:dyDescent="0.25">
      <c r="A3145" s="142"/>
      <c r="B3145" s="138" t="s">
        <v>202</v>
      </c>
      <c r="C3145" s="178" t="s">
        <v>153</v>
      </c>
      <c r="D3145" s="179"/>
      <c r="E3145" s="179"/>
      <c r="F3145" s="179"/>
      <c r="G3145" s="3" t="s">
        <v>154</v>
      </c>
      <c r="H3145" s="3" t="s">
        <v>416</v>
      </c>
      <c r="I3145" s="22">
        <v>8512</v>
      </c>
    </row>
    <row r="3146" spans="1:9" ht="20.100000000000001" customHeight="1" x14ac:dyDescent="0.25">
      <c r="A3146" s="142"/>
      <c r="B3146" s="139"/>
      <c r="C3146" s="178" t="s">
        <v>161</v>
      </c>
      <c r="D3146" s="179"/>
      <c r="E3146" s="179"/>
      <c r="F3146" s="179"/>
      <c r="G3146" s="3" t="s">
        <v>154</v>
      </c>
      <c r="H3146" s="3" t="s">
        <v>416</v>
      </c>
      <c r="I3146" s="22">
        <v>8999</v>
      </c>
    </row>
    <row r="3147" spans="1:9" ht="20.100000000000001" customHeight="1" x14ac:dyDescent="0.25">
      <c r="A3147" s="142"/>
      <c r="B3147" s="139"/>
      <c r="C3147" s="178" t="s">
        <v>166</v>
      </c>
      <c r="D3147" s="179"/>
      <c r="E3147" s="179"/>
      <c r="F3147" s="179"/>
      <c r="G3147" s="3" t="s">
        <v>154</v>
      </c>
      <c r="H3147" s="3" t="s">
        <v>416</v>
      </c>
      <c r="I3147" s="22">
        <v>60397</v>
      </c>
    </row>
    <row r="3148" spans="1:9" ht="20.100000000000001" customHeight="1" x14ac:dyDescent="0.25">
      <c r="A3148" s="142"/>
      <c r="B3148" s="139"/>
      <c r="C3148" s="178" t="s">
        <v>156</v>
      </c>
      <c r="D3148" s="179"/>
      <c r="E3148" s="179"/>
      <c r="F3148" s="179"/>
      <c r="G3148" s="3" t="s">
        <v>154</v>
      </c>
      <c r="H3148" s="3" t="s">
        <v>416</v>
      </c>
      <c r="I3148" s="22">
        <v>6634</v>
      </c>
    </row>
    <row r="3149" spans="1:9" ht="20.100000000000001" customHeight="1" x14ac:dyDescent="0.25">
      <c r="A3149" s="142"/>
      <c r="B3149" s="139"/>
      <c r="C3149" s="156" t="s">
        <v>162</v>
      </c>
      <c r="D3149" s="280" t="s">
        <v>163</v>
      </c>
      <c r="E3149" s="281"/>
      <c r="F3149" s="281"/>
      <c r="G3149" s="3" t="s">
        <v>154</v>
      </c>
      <c r="H3149" s="3" t="s">
        <v>416</v>
      </c>
      <c r="I3149" s="20">
        <v>118</v>
      </c>
    </row>
    <row r="3150" spans="1:9" ht="20.100000000000001" customHeight="1" x14ac:dyDescent="0.25">
      <c r="A3150" s="142"/>
      <c r="B3150" s="139"/>
      <c r="C3150" s="157"/>
      <c r="D3150" s="280" t="s">
        <v>208</v>
      </c>
      <c r="E3150" s="281"/>
      <c r="F3150" s="281"/>
      <c r="G3150" s="3" t="s">
        <v>154</v>
      </c>
      <c r="H3150" s="3" t="s">
        <v>416</v>
      </c>
      <c r="I3150" s="20">
        <v>305</v>
      </c>
    </row>
    <row r="3151" spans="1:9" ht="20.100000000000001" customHeight="1" x14ac:dyDescent="0.25">
      <c r="A3151" s="142"/>
      <c r="B3151" s="139"/>
      <c r="C3151" s="178" t="s">
        <v>158</v>
      </c>
      <c r="D3151" s="179"/>
      <c r="E3151" s="179"/>
      <c r="F3151" s="179"/>
      <c r="G3151" s="3" t="s">
        <v>154</v>
      </c>
      <c r="H3151" s="3" t="s">
        <v>416</v>
      </c>
      <c r="I3151" s="26">
        <v>2</v>
      </c>
    </row>
    <row r="3152" spans="1:9" ht="20.100000000000001" customHeight="1" x14ac:dyDescent="0.25">
      <c r="A3152" s="143"/>
      <c r="B3152" s="140"/>
      <c r="C3152" s="178" t="s">
        <v>165</v>
      </c>
      <c r="D3152" s="179"/>
      <c r="E3152" s="179"/>
      <c r="F3152" s="179"/>
      <c r="G3152" s="3" t="s">
        <v>154</v>
      </c>
      <c r="H3152" s="3" t="s">
        <v>416</v>
      </c>
      <c r="I3152" s="20">
        <v>441</v>
      </c>
    </row>
    <row r="3153" spans="1:9" ht="20.100000000000001" customHeight="1" x14ac:dyDescent="0.25">
      <c r="A3153" s="141" t="s">
        <v>152</v>
      </c>
      <c r="B3153" s="180" t="s">
        <v>146</v>
      </c>
      <c r="C3153" s="178" t="s">
        <v>153</v>
      </c>
      <c r="D3153" s="179"/>
      <c r="E3153" s="179"/>
      <c r="F3153" s="179"/>
      <c r="G3153" s="3" t="s">
        <v>154</v>
      </c>
      <c r="H3153" s="3" t="s">
        <v>416</v>
      </c>
      <c r="I3153" s="5">
        <v>14774</v>
      </c>
    </row>
    <row r="3154" spans="1:9" ht="20.100000000000001" customHeight="1" x14ac:dyDescent="0.25">
      <c r="A3154" s="142"/>
      <c r="B3154" s="181"/>
      <c r="C3154" s="178" t="s">
        <v>161</v>
      </c>
      <c r="D3154" s="179"/>
      <c r="E3154" s="179"/>
      <c r="F3154" s="179"/>
      <c r="G3154" s="3" t="s">
        <v>154</v>
      </c>
      <c r="H3154" s="3" t="s">
        <v>416</v>
      </c>
      <c r="I3154" s="5">
        <v>15996</v>
      </c>
    </row>
    <row r="3155" spans="1:9" ht="20.100000000000001" customHeight="1" x14ac:dyDescent="0.25">
      <c r="A3155" s="142"/>
      <c r="B3155" s="181"/>
      <c r="C3155" s="178" t="s">
        <v>166</v>
      </c>
      <c r="D3155" s="179"/>
      <c r="E3155" s="179"/>
      <c r="F3155" s="179"/>
      <c r="G3155" s="3" t="s">
        <v>154</v>
      </c>
      <c r="H3155" s="3" t="s">
        <v>416</v>
      </c>
      <c r="I3155" s="5">
        <v>41911</v>
      </c>
    </row>
    <row r="3156" spans="1:9" ht="20.100000000000001" customHeight="1" x14ac:dyDescent="0.25">
      <c r="A3156" s="142"/>
      <c r="B3156" s="181"/>
      <c r="C3156" s="178" t="s">
        <v>156</v>
      </c>
      <c r="D3156" s="179"/>
      <c r="E3156" s="179"/>
      <c r="F3156" s="179"/>
      <c r="G3156" s="3" t="s">
        <v>154</v>
      </c>
      <c r="H3156" s="3" t="s">
        <v>416</v>
      </c>
      <c r="I3156" s="5">
        <v>9741</v>
      </c>
    </row>
    <row r="3157" spans="1:9" ht="20.100000000000001" customHeight="1" x14ac:dyDescent="0.25">
      <c r="A3157" s="142"/>
      <c r="B3157" s="181"/>
      <c r="C3157" s="178" t="s">
        <v>162</v>
      </c>
      <c r="D3157" s="280" t="s">
        <v>163</v>
      </c>
      <c r="E3157" s="281"/>
      <c r="F3157" s="281"/>
      <c r="G3157" s="3" t="s">
        <v>154</v>
      </c>
      <c r="H3157" s="3" t="s">
        <v>416</v>
      </c>
      <c r="I3157" s="5">
        <v>51</v>
      </c>
    </row>
    <row r="3158" spans="1:9" ht="20.100000000000001" customHeight="1" x14ac:dyDescent="0.25">
      <c r="A3158" s="142"/>
      <c r="B3158" s="181"/>
      <c r="C3158" s="179"/>
      <c r="D3158" s="280" t="s">
        <v>208</v>
      </c>
      <c r="E3158" s="281"/>
      <c r="F3158" s="281"/>
      <c r="G3158" s="3" t="s">
        <v>154</v>
      </c>
      <c r="H3158" s="3" t="s">
        <v>416</v>
      </c>
      <c r="I3158" s="5">
        <v>346</v>
      </c>
    </row>
    <row r="3159" spans="1:9" ht="20.100000000000001" customHeight="1" x14ac:dyDescent="0.25">
      <c r="A3159" s="142"/>
      <c r="B3159" s="181"/>
      <c r="C3159" s="178" t="s">
        <v>158</v>
      </c>
      <c r="D3159" s="179"/>
      <c r="E3159" s="179"/>
      <c r="F3159" s="179"/>
      <c r="G3159" s="3" t="s">
        <v>154</v>
      </c>
      <c r="H3159" s="3" t="s">
        <v>416</v>
      </c>
      <c r="I3159" s="5">
        <v>4</v>
      </c>
    </row>
    <row r="3160" spans="1:9" ht="20.100000000000001" customHeight="1" x14ac:dyDescent="0.25">
      <c r="A3160" s="142"/>
      <c r="B3160" s="181"/>
      <c r="C3160" s="178" t="s">
        <v>165</v>
      </c>
      <c r="D3160" s="179"/>
      <c r="E3160" s="179"/>
      <c r="F3160" s="179"/>
      <c r="G3160" s="3" t="s">
        <v>154</v>
      </c>
      <c r="H3160" s="3" t="s">
        <v>416</v>
      </c>
      <c r="I3160" s="5">
        <v>628</v>
      </c>
    </row>
    <row r="3161" spans="1:9" ht="20.100000000000001" customHeight="1" x14ac:dyDescent="0.25">
      <c r="A3161" s="142"/>
      <c r="B3161" s="180" t="s">
        <v>50</v>
      </c>
      <c r="C3161" s="178" t="s">
        <v>153</v>
      </c>
      <c r="D3161" s="179"/>
      <c r="E3161" s="179"/>
      <c r="F3161" s="179"/>
      <c r="G3161" s="3" t="s">
        <v>154</v>
      </c>
      <c r="H3161" s="3" t="s">
        <v>416</v>
      </c>
      <c r="I3161" s="5">
        <v>13634</v>
      </c>
    </row>
    <row r="3162" spans="1:9" ht="20.100000000000001" customHeight="1" x14ac:dyDescent="0.25">
      <c r="A3162" s="142"/>
      <c r="B3162" s="181"/>
      <c r="C3162" s="178" t="s">
        <v>161</v>
      </c>
      <c r="D3162" s="179"/>
      <c r="E3162" s="179"/>
      <c r="F3162" s="179"/>
      <c r="G3162" s="3" t="s">
        <v>154</v>
      </c>
      <c r="H3162" s="3" t="s">
        <v>416</v>
      </c>
      <c r="I3162" s="5">
        <v>15249</v>
      </c>
    </row>
    <row r="3163" spans="1:9" ht="20.100000000000001" customHeight="1" x14ac:dyDescent="0.25">
      <c r="A3163" s="142"/>
      <c r="B3163" s="181"/>
      <c r="C3163" s="178" t="s">
        <v>166</v>
      </c>
      <c r="D3163" s="179"/>
      <c r="E3163" s="179"/>
      <c r="F3163" s="179"/>
      <c r="G3163" s="3" t="s">
        <v>154</v>
      </c>
      <c r="H3163" s="3" t="s">
        <v>416</v>
      </c>
      <c r="I3163" s="5">
        <v>84432</v>
      </c>
    </row>
    <row r="3164" spans="1:9" ht="20.100000000000001" customHeight="1" x14ac:dyDescent="0.25">
      <c r="A3164" s="142"/>
      <c r="B3164" s="181"/>
      <c r="C3164" s="178" t="s">
        <v>156</v>
      </c>
      <c r="D3164" s="179"/>
      <c r="E3164" s="179"/>
      <c r="F3164" s="179"/>
      <c r="G3164" s="3" t="s">
        <v>154</v>
      </c>
      <c r="H3164" s="3" t="s">
        <v>416</v>
      </c>
      <c r="I3164" s="5">
        <v>11347</v>
      </c>
    </row>
    <row r="3165" spans="1:9" ht="20.100000000000001" customHeight="1" x14ac:dyDescent="0.25">
      <c r="A3165" s="142"/>
      <c r="B3165" s="181"/>
      <c r="C3165" s="178" t="s">
        <v>162</v>
      </c>
      <c r="D3165" s="280" t="s">
        <v>163</v>
      </c>
      <c r="E3165" s="281"/>
      <c r="F3165" s="281"/>
      <c r="G3165" s="3" t="s">
        <v>154</v>
      </c>
      <c r="H3165" s="3" t="s">
        <v>416</v>
      </c>
      <c r="I3165" s="5">
        <v>113</v>
      </c>
    </row>
    <row r="3166" spans="1:9" ht="20.100000000000001" customHeight="1" x14ac:dyDescent="0.25">
      <c r="A3166" s="142"/>
      <c r="B3166" s="181"/>
      <c r="C3166" s="179"/>
      <c r="D3166" s="280" t="s">
        <v>208</v>
      </c>
      <c r="E3166" s="281"/>
      <c r="F3166" s="281"/>
      <c r="G3166" s="3" t="s">
        <v>154</v>
      </c>
      <c r="H3166" s="3" t="s">
        <v>416</v>
      </c>
      <c r="I3166" s="5">
        <v>244</v>
      </c>
    </row>
    <row r="3167" spans="1:9" ht="20.100000000000001" customHeight="1" x14ac:dyDescent="0.25">
      <c r="A3167" s="142"/>
      <c r="B3167" s="181"/>
      <c r="C3167" s="178" t="s">
        <v>158</v>
      </c>
      <c r="D3167" s="179"/>
      <c r="E3167" s="179"/>
      <c r="F3167" s="179"/>
      <c r="G3167" s="3" t="s">
        <v>154</v>
      </c>
      <c r="H3167" s="3" t="s">
        <v>416</v>
      </c>
      <c r="I3167" s="5">
        <v>2</v>
      </c>
    </row>
    <row r="3168" spans="1:9" ht="20.100000000000001" customHeight="1" x14ac:dyDescent="0.25">
      <c r="A3168" s="142"/>
      <c r="B3168" s="181"/>
      <c r="C3168" s="178" t="s">
        <v>165</v>
      </c>
      <c r="D3168" s="179"/>
      <c r="E3168" s="179"/>
      <c r="F3168" s="179"/>
      <c r="G3168" s="3" t="s">
        <v>154</v>
      </c>
      <c r="H3168" s="3" t="s">
        <v>416</v>
      </c>
      <c r="I3168" s="5">
        <v>570</v>
      </c>
    </row>
    <row r="3169" spans="1:9" ht="20.100000000000001" customHeight="1" x14ac:dyDescent="0.25">
      <c r="A3169" s="142"/>
      <c r="B3169" s="180" t="s">
        <v>247</v>
      </c>
      <c r="C3169" s="178" t="s">
        <v>153</v>
      </c>
      <c r="D3169" s="179"/>
      <c r="E3169" s="179"/>
      <c r="F3169" s="179"/>
      <c r="G3169" s="3" t="s">
        <v>154</v>
      </c>
      <c r="H3169" s="3" t="s">
        <v>416</v>
      </c>
      <c r="I3169" s="5">
        <v>19412</v>
      </c>
    </row>
    <row r="3170" spans="1:9" ht="20.100000000000001" customHeight="1" x14ac:dyDescent="0.25">
      <c r="A3170" s="142"/>
      <c r="B3170" s="181"/>
      <c r="C3170" s="178" t="s">
        <v>161</v>
      </c>
      <c r="D3170" s="179"/>
      <c r="E3170" s="179"/>
      <c r="F3170" s="179"/>
      <c r="G3170" s="3" t="s">
        <v>154</v>
      </c>
      <c r="H3170" s="3" t="s">
        <v>416</v>
      </c>
      <c r="I3170" s="5">
        <v>19699</v>
      </c>
    </row>
    <row r="3171" spans="1:9" ht="20.100000000000001" customHeight="1" x14ac:dyDescent="0.25">
      <c r="A3171" s="142"/>
      <c r="B3171" s="181"/>
      <c r="C3171" s="178" t="s">
        <v>166</v>
      </c>
      <c r="D3171" s="179"/>
      <c r="E3171" s="179"/>
      <c r="F3171" s="179"/>
      <c r="G3171" s="3" t="s">
        <v>154</v>
      </c>
      <c r="H3171" s="3" t="s">
        <v>416</v>
      </c>
      <c r="I3171" s="5">
        <v>124262</v>
      </c>
    </row>
    <row r="3172" spans="1:9" ht="20.100000000000001" customHeight="1" x14ac:dyDescent="0.25">
      <c r="A3172" s="142"/>
      <c r="B3172" s="181"/>
      <c r="C3172" s="178" t="s">
        <v>156</v>
      </c>
      <c r="D3172" s="179"/>
      <c r="E3172" s="179"/>
      <c r="F3172" s="179"/>
      <c r="G3172" s="3" t="s">
        <v>154</v>
      </c>
      <c r="H3172" s="3" t="s">
        <v>416</v>
      </c>
      <c r="I3172" s="5">
        <v>13747</v>
      </c>
    </row>
    <row r="3173" spans="1:9" ht="20.100000000000001" customHeight="1" x14ac:dyDescent="0.25">
      <c r="A3173" s="142"/>
      <c r="B3173" s="181"/>
      <c r="C3173" s="178" t="s">
        <v>162</v>
      </c>
      <c r="D3173" s="280" t="s">
        <v>163</v>
      </c>
      <c r="E3173" s="281"/>
      <c r="F3173" s="281"/>
      <c r="G3173" s="3" t="s">
        <v>154</v>
      </c>
      <c r="H3173" s="3" t="s">
        <v>416</v>
      </c>
      <c r="I3173" s="5">
        <v>75</v>
      </c>
    </row>
    <row r="3174" spans="1:9" ht="20.100000000000001" customHeight="1" x14ac:dyDescent="0.25">
      <c r="A3174" s="142"/>
      <c r="B3174" s="181"/>
      <c r="C3174" s="179"/>
      <c r="D3174" s="280" t="s">
        <v>208</v>
      </c>
      <c r="E3174" s="281"/>
      <c r="F3174" s="281"/>
      <c r="G3174" s="3" t="s">
        <v>154</v>
      </c>
      <c r="H3174" s="3" t="s">
        <v>416</v>
      </c>
      <c r="I3174" s="5">
        <v>741</v>
      </c>
    </row>
    <row r="3175" spans="1:9" ht="20.100000000000001" customHeight="1" x14ac:dyDescent="0.25">
      <c r="A3175" s="142"/>
      <c r="B3175" s="181"/>
      <c r="C3175" s="178" t="s">
        <v>158</v>
      </c>
      <c r="D3175" s="179"/>
      <c r="E3175" s="179"/>
      <c r="F3175" s="179"/>
      <c r="G3175" s="3" t="s">
        <v>154</v>
      </c>
      <c r="H3175" s="3" t="s">
        <v>416</v>
      </c>
      <c r="I3175" s="5">
        <v>3</v>
      </c>
    </row>
    <row r="3176" spans="1:9" ht="20.100000000000001" customHeight="1" x14ac:dyDescent="0.25">
      <c r="A3176" s="142"/>
      <c r="B3176" s="181"/>
      <c r="C3176" s="178" t="s">
        <v>165</v>
      </c>
      <c r="D3176" s="179"/>
      <c r="E3176" s="179"/>
      <c r="F3176" s="179"/>
      <c r="G3176" s="3" t="s">
        <v>154</v>
      </c>
      <c r="H3176" s="3" t="s">
        <v>416</v>
      </c>
      <c r="I3176" s="5">
        <v>1028</v>
      </c>
    </row>
    <row r="3177" spans="1:9" ht="20.100000000000001" customHeight="1" x14ac:dyDescent="0.25">
      <c r="A3177" s="142"/>
      <c r="B3177" s="138" t="s">
        <v>214</v>
      </c>
      <c r="C3177" s="178" t="s">
        <v>153</v>
      </c>
      <c r="D3177" s="179"/>
      <c r="E3177" s="179"/>
      <c r="F3177" s="179"/>
      <c r="G3177" s="3" t="s">
        <v>154</v>
      </c>
      <c r="H3177" s="3" t="s">
        <v>416</v>
      </c>
      <c r="I3177" s="5">
        <v>31812</v>
      </c>
    </row>
    <row r="3178" spans="1:9" ht="20.100000000000001" customHeight="1" x14ac:dyDescent="0.25">
      <c r="A3178" s="142"/>
      <c r="B3178" s="139"/>
      <c r="C3178" s="178" t="s">
        <v>161</v>
      </c>
      <c r="D3178" s="179"/>
      <c r="E3178" s="179"/>
      <c r="F3178" s="179"/>
      <c r="G3178" s="3" t="s">
        <v>154</v>
      </c>
      <c r="H3178" s="3" t="s">
        <v>416</v>
      </c>
      <c r="I3178" s="5">
        <v>31877</v>
      </c>
    </row>
    <row r="3179" spans="1:9" ht="20.100000000000001" customHeight="1" x14ac:dyDescent="0.25">
      <c r="A3179" s="142"/>
      <c r="B3179" s="139"/>
      <c r="C3179" s="178" t="s">
        <v>166</v>
      </c>
      <c r="D3179" s="179"/>
      <c r="E3179" s="179"/>
      <c r="F3179" s="179"/>
      <c r="G3179" s="3" t="s">
        <v>154</v>
      </c>
      <c r="H3179" s="3" t="s">
        <v>416</v>
      </c>
      <c r="I3179" s="5">
        <v>70232</v>
      </c>
    </row>
    <row r="3180" spans="1:9" ht="20.100000000000001" customHeight="1" x14ac:dyDescent="0.25">
      <c r="A3180" s="142"/>
      <c r="B3180" s="139"/>
      <c r="C3180" s="178" t="s">
        <v>156</v>
      </c>
      <c r="D3180" s="179"/>
      <c r="E3180" s="179"/>
      <c r="F3180" s="179"/>
      <c r="G3180" s="3" t="s">
        <v>154</v>
      </c>
      <c r="H3180" s="3" t="s">
        <v>416</v>
      </c>
      <c r="I3180" s="5">
        <v>20373</v>
      </c>
    </row>
    <row r="3181" spans="1:9" ht="20.100000000000001" customHeight="1" x14ac:dyDescent="0.25">
      <c r="A3181" s="142"/>
      <c r="B3181" s="139"/>
      <c r="C3181" s="156" t="s">
        <v>162</v>
      </c>
      <c r="D3181" s="280" t="s">
        <v>163</v>
      </c>
      <c r="E3181" s="281"/>
      <c r="F3181" s="281"/>
      <c r="G3181" s="3" t="s">
        <v>154</v>
      </c>
      <c r="H3181" s="3" t="s">
        <v>416</v>
      </c>
      <c r="I3181" s="5">
        <v>261</v>
      </c>
    </row>
    <row r="3182" spans="1:9" ht="20.100000000000001" customHeight="1" x14ac:dyDescent="0.25">
      <c r="A3182" s="142"/>
      <c r="B3182" s="139"/>
      <c r="C3182" s="157"/>
      <c r="D3182" s="280" t="s">
        <v>366</v>
      </c>
      <c r="E3182" s="281"/>
      <c r="F3182" s="281"/>
      <c r="G3182" s="3" t="s">
        <v>154</v>
      </c>
      <c r="H3182" s="3" t="s">
        <v>416</v>
      </c>
      <c r="I3182" s="5">
        <v>503</v>
      </c>
    </row>
    <row r="3183" spans="1:9" ht="20.100000000000001" customHeight="1" x14ac:dyDescent="0.25">
      <c r="A3183" s="142"/>
      <c r="B3183" s="139"/>
      <c r="C3183" s="178" t="s">
        <v>158</v>
      </c>
      <c r="D3183" s="179"/>
      <c r="E3183" s="179"/>
      <c r="F3183" s="179"/>
      <c r="G3183" s="3" t="s">
        <v>154</v>
      </c>
      <c r="H3183" s="3" t="s">
        <v>416</v>
      </c>
      <c r="I3183" s="5">
        <v>3</v>
      </c>
    </row>
    <row r="3184" spans="1:9" ht="20.100000000000001" customHeight="1" x14ac:dyDescent="0.25">
      <c r="A3184" s="142"/>
      <c r="B3184" s="140"/>
      <c r="C3184" s="178" t="s">
        <v>165</v>
      </c>
      <c r="D3184" s="179"/>
      <c r="E3184" s="179"/>
      <c r="F3184" s="179"/>
      <c r="G3184" s="3" t="s">
        <v>154</v>
      </c>
      <c r="H3184" s="3" t="s">
        <v>416</v>
      </c>
      <c r="I3184" s="5">
        <v>1467</v>
      </c>
    </row>
    <row r="3185" spans="1:9" ht="20.100000000000001" customHeight="1" x14ac:dyDescent="0.25">
      <c r="A3185" s="142"/>
      <c r="B3185" s="138" t="s">
        <v>155</v>
      </c>
      <c r="C3185" s="178" t="s">
        <v>153</v>
      </c>
      <c r="D3185" s="179"/>
      <c r="E3185" s="179"/>
      <c r="F3185" s="179"/>
      <c r="G3185" s="3" t="s">
        <v>154</v>
      </c>
      <c r="H3185" s="3" t="s">
        <v>416</v>
      </c>
      <c r="I3185" s="5">
        <v>20806</v>
      </c>
    </row>
    <row r="3186" spans="1:9" ht="20.100000000000001" customHeight="1" x14ac:dyDescent="0.25">
      <c r="A3186" s="142"/>
      <c r="B3186" s="139"/>
      <c r="C3186" s="178" t="s">
        <v>161</v>
      </c>
      <c r="D3186" s="179"/>
      <c r="E3186" s="179"/>
      <c r="F3186" s="179"/>
      <c r="G3186" s="3" t="s">
        <v>154</v>
      </c>
      <c r="H3186" s="3" t="s">
        <v>416</v>
      </c>
      <c r="I3186" s="5">
        <v>21986</v>
      </c>
    </row>
    <row r="3187" spans="1:9" ht="20.100000000000001" customHeight="1" x14ac:dyDescent="0.25">
      <c r="A3187" s="143"/>
      <c r="B3187" s="139"/>
      <c r="C3187" s="178" t="s">
        <v>166</v>
      </c>
      <c r="D3187" s="179"/>
      <c r="E3187" s="179"/>
      <c r="F3187" s="179"/>
      <c r="G3187" s="3" t="s">
        <v>154</v>
      </c>
      <c r="H3187" s="3" t="s">
        <v>416</v>
      </c>
      <c r="I3187" s="5">
        <v>48044</v>
      </c>
    </row>
    <row r="3188" spans="1:9" ht="20.100000000000001" customHeight="1" x14ac:dyDescent="0.25">
      <c r="A3188" s="141" t="s">
        <v>152</v>
      </c>
      <c r="B3188" s="139"/>
      <c r="C3188" s="178" t="s">
        <v>156</v>
      </c>
      <c r="D3188" s="179"/>
      <c r="E3188" s="179"/>
      <c r="F3188" s="179"/>
      <c r="G3188" s="3" t="s">
        <v>154</v>
      </c>
      <c r="H3188" s="3" t="s">
        <v>416</v>
      </c>
      <c r="I3188" s="5">
        <v>14679</v>
      </c>
    </row>
    <row r="3189" spans="1:9" ht="20.100000000000001" customHeight="1" x14ac:dyDescent="0.25">
      <c r="A3189" s="142"/>
      <c r="B3189" s="139"/>
      <c r="C3189" s="178" t="s">
        <v>162</v>
      </c>
      <c r="D3189" s="280" t="s">
        <v>163</v>
      </c>
      <c r="E3189" s="281"/>
      <c r="F3189" s="281"/>
      <c r="G3189" s="3" t="s">
        <v>154</v>
      </c>
      <c r="H3189" s="3" t="s">
        <v>416</v>
      </c>
      <c r="I3189" s="5">
        <v>240</v>
      </c>
    </row>
    <row r="3190" spans="1:9" ht="20.100000000000001" customHeight="1" x14ac:dyDescent="0.25">
      <c r="A3190" s="142"/>
      <c r="B3190" s="139"/>
      <c r="C3190" s="179"/>
      <c r="D3190" s="280" t="s">
        <v>208</v>
      </c>
      <c r="E3190" s="281"/>
      <c r="F3190" s="281"/>
      <c r="G3190" s="3" t="s">
        <v>154</v>
      </c>
      <c r="H3190" s="3" t="s">
        <v>416</v>
      </c>
      <c r="I3190" s="5">
        <v>521</v>
      </c>
    </row>
    <row r="3191" spans="1:9" ht="20.100000000000001" customHeight="1" x14ac:dyDescent="0.25">
      <c r="A3191" s="142"/>
      <c r="B3191" s="139"/>
      <c r="C3191" s="178" t="s">
        <v>158</v>
      </c>
      <c r="D3191" s="179"/>
      <c r="E3191" s="179"/>
      <c r="F3191" s="179"/>
      <c r="G3191" s="3" t="s">
        <v>154</v>
      </c>
      <c r="H3191" s="3" t="s">
        <v>416</v>
      </c>
      <c r="I3191" s="5">
        <v>1</v>
      </c>
    </row>
    <row r="3192" spans="1:9" ht="20.100000000000001" customHeight="1" x14ac:dyDescent="0.25">
      <c r="A3192" s="142"/>
      <c r="B3192" s="140"/>
      <c r="C3192" s="178" t="s">
        <v>165</v>
      </c>
      <c r="D3192" s="179"/>
      <c r="E3192" s="179"/>
      <c r="F3192" s="179"/>
      <c r="G3192" s="3" t="s">
        <v>154</v>
      </c>
      <c r="H3192" s="3" t="s">
        <v>416</v>
      </c>
      <c r="I3192" s="5">
        <v>919</v>
      </c>
    </row>
    <row r="3193" spans="1:9" ht="20.100000000000001" customHeight="1" x14ac:dyDescent="0.25">
      <c r="A3193" s="142"/>
      <c r="B3193" s="180" t="s">
        <v>169</v>
      </c>
      <c r="C3193" s="178" t="s">
        <v>153</v>
      </c>
      <c r="D3193" s="179"/>
      <c r="E3193" s="179"/>
      <c r="F3193" s="179"/>
      <c r="G3193" s="3" t="s">
        <v>154</v>
      </c>
      <c r="H3193" s="3" t="s">
        <v>416</v>
      </c>
      <c r="I3193" s="5">
        <v>34771</v>
      </c>
    </row>
    <row r="3194" spans="1:9" ht="20.100000000000001" customHeight="1" x14ac:dyDescent="0.25">
      <c r="A3194" s="142"/>
      <c r="B3194" s="282"/>
      <c r="C3194" s="178" t="s">
        <v>161</v>
      </c>
      <c r="D3194" s="179"/>
      <c r="E3194" s="179"/>
      <c r="F3194" s="179"/>
      <c r="G3194" s="3" t="s">
        <v>154</v>
      </c>
      <c r="H3194" s="3" t="s">
        <v>416</v>
      </c>
      <c r="I3194" s="5">
        <v>34452</v>
      </c>
    </row>
    <row r="3195" spans="1:9" ht="20.100000000000001" customHeight="1" x14ac:dyDescent="0.25">
      <c r="A3195" s="142"/>
      <c r="B3195" s="282"/>
      <c r="C3195" s="178" t="s">
        <v>166</v>
      </c>
      <c r="D3195" s="179"/>
      <c r="E3195" s="179"/>
      <c r="F3195" s="179"/>
      <c r="G3195" s="3" t="s">
        <v>154</v>
      </c>
      <c r="H3195" s="3" t="s">
        <v>416</v>
      </c>
      <c r="I3195" s="5">
        <v>66497</v>
      </c>
    </row>
    <row r="3196" spans="1:9" ht="20.100000000000001" customHeight="1" x14ac:dyDescent="0.25">
      <c r="A3196" s="142"/>
      <c r="B3196" s="282"/>
      <c r="C3196" s="178" t="s">
        <v>156</v>
      </c>
      <c r="D3196" s="179"/>
      <c r="E3196" s="179"/>
      <c r="F3196" s="179"/>
      <c r="G3196" s="3" t="s">
        <v>154</v>
      </c>
      <c r="H3196" s="3" t="s">
        <v>416</v>
      </c>
      <c r="I3196" s="5">
        <v>21254</v>
      </c>
    </row>
    <row r="3197" spans="1:9" ht="20.100000000000001" customHeight="1" x14ac:dyDescent="0.25">
      <c r="A3197" s="142"/>
      <c r="B3197" s="282"/>
      <c r="C3197" s="178" t="s">
        <v>162</v>
      </c>
      <c r="D3197" s="280" t="s">
        <v>163</v>
      </c>
      <c r="E3197" s="281"/>
      <c r="F3197" s="281"/>
      <c r="G3197" s="3" t="s">
        <v>154</v>
      </c>
      <c r="H3197" s="3" t="s">
        <v>416</v>
      </c>
      <c r="I3197" s="5">
        <v>357</v>
      </c>
    </row>
    <row r="3198" spans="1:9" ht="20.100000000000001" customHeight="1" x14ac:dyDescent="0.25">
      <c r="A3198" s="142"/>
      <c r="B3198" s="282"/>
      <c r="C3198" s="179"/>
      <c r="D3198" s="280" t="s">
        <v>208</v>
      </c>
      <c r="E3198" s="281"/>
      <c r="F3198" s="281"/>
      <c r="G3198" s="3" t="s">
        <v>154</v>
      </c>
      <c r="H3198" s="3" t="s">
        <v>416</v>
      </c>
      <c r="I3198" s="5">
        <v>924</v>
      </c>
    </row>
    <row r="3199" spans="1:9" ht="20.100000000000001" customHeight="1" x14ac:dyDescent="0.25">
      <c r="A3199" s="142"/>
      <c r="B3199" s="282"/>
      <c r="C3199" s="178" t="s">
        <v>158</v>
      </c>
      <c r="D3199" s="179"/>
      <c r="E3199" s="179"/>
      <c r="F3199" s="179"/>
      <c r="G3199" s="3" t="s">
        <v>154</v>
      </c>
      <c r="H3199" s="3" t="s">
        <v>416</v>
      </c>
      <c r="I3199" s="5">
        <v>7</v>
      </c>
    </row>
    <row r="3200" spans="1:9" ht="20.100000000000001" customHeight="1" x14ac:dyDescent="0.25">
      <c r="A3200" s="142"/>
      <c r="B3200" s="282"/>
      <c r="C3200" s="178" t="s">
        <v>165</v>
      </c>
      <c r="D3200" s="179"/>
      <c r="E3200" s="179"/>
      <c r="F3200" s="179"/>
      <c r="G3200" s="3" t="s">
        <v>154</v>
      </c>
      <c r="H3200" s="3" t="s">
        <v>416</v>
      </c>
      <c r="I3200" s="5">
        <v>1553</v>
      </c>
    </row>
    <row r="3201" spans="1:9" ht="20.100000000000001" customHeight="1" x14ac:dyDescent="0.25">
      <c r="A3201" s="142"/>
      <c r="B3201" s="180" t="s">
        <v>246</v>
      </c>
      <c r="C3201" s="178" t="s">
        <v>153</v>
      </c>
      <c r="D3201" s="179"/>
      <c r="E3201" s="179"/>
      <c r="F3201" s="179"/>
      <c r="G3201" s="3" t="s">
        <v>154</v>
      </c>
      <c r="H3201" s="3" t="s">
        <v>416</v>
      </c>
      <c r="I3201" s="5">
        <v>23801</v>
      </c>
    </row>
    <row r="3202" spans="1:9" ht="20.100000000000001" customHeight="1" x14ac:dyDescent="0.25">
      <c r="A3202" s="142"/>
      <c r="B3202" s="282"/>
      <c r="C3202" s="178" t="s">
        <v>161</v>
      </c>
      <c r="D3202" s="179"/>
      <c r="E3202" s="179"/>
      <c r="F3202" s="179"/>
      <c r="G3202" s="3" t="s">
        <v>154</v>
      </c>
      <c r="H3202" s="3" t="s">
        <v>416</v>
      </c>
      <c r="I3202" s="5">
        <v>20130</v>
      </c>
    </row>
    <row r="3203" spans="1:9" ht="20.100000000000001" customHeight="1" x14ac:dyDescent="0.25">
      <c r="A3203" s="142"/>
      <c r="B3203" s="282"/>
      <c r="C3203" s="178" t="s">
        <v>166</v>
      </c>
      <c r="D3203" s="179"/>
      <c r="E3203" s="179"/>
      <c r="F3203" s="179"/>
      <c r="G3203" s="3" t="s">
        <v>154</v>
      </c>
      <c r="H3203" s="3" t="s">
        <v>416</v>
      </c>
      <c r="I3203" s="5">
        <v>62579</v>
      </c>
    </row>
    <row r="3204" spans="1:9" ht="20.100000000000001" customHeight="1" x14ac:dyDescent="0.25">
      <c r="A3204" s="142"/>
      <c r="B3204" s="282"/>
      <c r="C3204" s="178" t="s">
        <v>156</v>
      </c>
      <c r="D3204" s="179"/>
      <c r="E3204" s="179"/>
      <c r="F3204" s="179"/>
      <c r="G3204" s="3" t="s">
        <v>154</v>
      </c>
      <c r="H3204" s="3" t="s">
        <v>416</v>
      </c>
      <c r="I3204" s="5">
        <v>13413</v>
      </c>
    </row>
    <row r="3205" spans="1:9" ht="20.100000000000001" customHeight="1" x14ac:dyDescent="0.25">
      <c r="A3205" s="142"/>
      <c r="B3205" s="282"/>
      <c r="C3205" s="178" t="s">
        <v>162</v>
      </c>
      <c r="D3205" s="280" t="s">
        <v>163</v>
      </c>
      <c r="E3205" s="281"/>
      <c r="F3205" s="281"/>
      <c r="G3205" s="3" t="s">
        <v>154</v>
      </c>
      <c r="H3205" s="3" t="s">
        <v>416</v>
      </c>
      <c r="I3205" s="5">
        <v>705</v>
      </c>
    </row>
    <row r="3206" spans="1:9" ht="20.100000000000001" customHeight="1" x14ac:dyDescent="0.25">
      <c r="A3206" s="142"/>
      <c r="B3206" s="282"/>
      <c r="C3206" s="179"/>
      <c r="D3206" s="280" t="s">
        <v>208</v>
      </c>
      <c r="E3206" s="281"/>
      <c r="F3206" s="281"/>
      <c r="G3206" s="3" t="s">
        <v>154</v>
      </c>
      <c r="H3206" s="3" t="s">
        <v>416</v>
      </c>
      <c r="I3206" s="5">
        <v>1277</v>
      </c>
    </row>
    <row r="3207" spans="1:9" ht="20.100000000000001" customHeight="1" x14ac:dyDescent="0.25">
      <c r="A3207" s="142"/>
      <c r="B3207" s="282"/>
      <c r="C3207" s="178" t="s">
        <v>158</v>
      </c>
      <c r="D3207" s="179"/>
      <c r="E3207" s="179"/>
      <c r="F3207" s="179"/>
      <c r="G3207" s="3" t="s">
        <v>154</v>
      </c>
      <c r="H3207" s="3" t="s">
        <v>416</v>
      </c>
      <c r="I3207" s="5">
        <v>0</v>
      </c>
    </row>
    <row r="3208" spans="1:9" ht="20.100000000000001" customHeight="1" x14ac:dyDescent="0.25">
      <c r="A3208" s="142"/>
      <c r="B3208" s="282"/>
      <c r="C3208" s="178" t="s">
        <v>165</v>
      </c>
      <c r="D3208" s="179"/>
      <c r="E3208" s="179"/>
      <c r="F3208" s="179"/>
      <c r="G3208" s="3" t="s">
        <v>154</v>
      </c>
      <c r="H3208" s="3" t="s">
        <v>416</v>
      </c>
      <c r="I3208" s="5">
        <v>1010</v>
      </c>
    </row>
    <row r="3209" spans="1:9" ht="20.100000000000001" customHeight="1" x14ac:dyDescent="0.25">
      <c r="A3209" s="142"/>
      <c r="B3209" s="138" t="s">
        <v>248</v>
      </c>
      <c r="C3209" s="178" t="s">
        <v>153</v>
      </c>
      <c r="D3209" s="179"/>
      <c r="E3209" s="179"/>
      <c r="F3209" s="179"/>
      <c r="G3209" s="3" t="s">
        <v>154</v>
      </c>
      <c r="H3209" s="3" t="s">
        <v>416</v>
      </c>
      <c r="I3209" s="5">
        <v>10898</v>
      </c>
    </row>
    <row r="3210" spans="1:9" ht="20.100000000000001" customHeight="1" x14ac:dyDescent="0.25">
      <c r="A3210" s="142"/>
      <c r="B3210" s="139"/>
      <c r="C3210" s="178" t="s">
        <v>161</v>
      </c>
      <c r="D3210" s="179"/>
      <c r="E3210" s="179"/>
      <c r="F3210" s="179"/>
      <c r="G3210" s="3" t="s">
        <v>154</v>
      </c>
      <c r="H3210" s="3" t="s">
        <v>416</v>
      </c>
      <c r="I3210" s="5">
        <v>7428</v>
      </c>
    </row>
    <row r="3211" spans="1:9" ht="20.100000000000001" customHeight="1" x14ac:dyDescent="0.25">
      <c r="A3211" s="142"/>
      <c r="B3211" s="139"/>
      <c r="C3211" s="178" t="s">
        <v>166</v>
      </c>
      <c r="D3211" s="179"/>
      <c r="E3211" s="179"/>
      <c r="F3211" s="179"/>
      <c r="G3211" s="3" t="s">
        <v>154</v>
      </c>
      <c r="H3211" s="3" t="s">
        <v>416</v>
      </c>
      <c r="I3211" s="5">
        <v>25532</v>
      </c>
    </row>
    <row r="3212" spans="1:9" ht="20.100000000000001" customHeight="1" x14ac:dyDescent="0.25">
      <c r="A3212" s="142"/>
      <c r="B3212" s="139"/>
      <c r="C3212" s="178" t="s">
        <v>156</v>
      </c>
      <c r="D3212" s="179"/>
      <c r="E3212" s="179"/>
      <c r="F3212" s="179"/>
      <c r="G3212" s="3" t="s">
        <v>154</v>
      </c>
      <c r="H3212" s="3" t="s">
        <v>416</v>
      </c>
      <c r="I3212" s="5">
        <v>5563</v>
      </c>
    </row>
    <row r="3213" spans="1:9" ht="20.100000000000001" customHeight="1" x14ac:dyDescent="0.25">
      <c r="A3213" s="142"/>
      <c r="B3213" s="139"/>
      <c r="C3213" s="156" t="s">
        <v>162</v>
      </c>
      <c r="D3213" s="280" t="s">
        <v>163</v>
      </c>
      <c r="E3213" s="281"/>
      <c r="F3213" s="281"/>
      <c r="G3213" s="3" t="s">
        <v>154</v>
      </c>
      <c r="H3213" s="3" t="s">
        <v>416</v>
      </c>
      <c r="I3213" s="5">
        <v>106</v>
      </c>
    </row>
    <row r="3214" spans="1:9" ht="20.100000000000001" customHeight="1" x14ac:dyDescent="0.25">
      <c r="A3214" s="142"/>
      <c r="B3214" s="139"/>
      <c r="C3214" s="157"/>
      <c r="D3214" s="280" t="s">
        <v>208</v>
      </c>
      <c r="E3214" s="281"/>
      <c r="F3214" s="281"/>
      <c r="G3214" s="3" t="s">
        <v>154</v>
      </c>
      <c r="H3214" s="3" t="s">
        <v>416</v>
      </c>
      <c r="I3214" s="5">
        <v>650</v>
      </c>
    </row>
    <row r="3215" spans="1:9" ht="20.100000000000001" customHeight="1" x14ac:dyDescent="0.25">
      <c r="A3215" s="142"/>
      <c r="B3215" s="139"/>
      <c r="C3215" s="178" t="s">
        <v>158</v>
      </c>
      <c r="D3215" s="179"/>
      <c r="E3215" s="179"/>
      <c r="F3215" s="179"/>
      <c r="G3215" s="3" t="s">
        <v>154</v>
      </c>
      <c r="H3215" s="3" t="s">
        <v>416</v>
      </c>
      <c r="I3215" s="5">
        <v>0</v>
      </c>
    </row>
    <row r="3216" spans="1:9" ht="20.100000000000001" customHeight="1" x14ac:dyDescent="0.25">
      <c r="A3216" s="142"/>
      <c r="B3216" s="140"/>
      <c r="C3216" s="178" t="s">
        <v>165</v>
      </c>
      <c r="D3216" s="179"/>
      <c r="E3216" s="179"/>
      <c r="F3216" s="179"/>
      <c r="G3216" s="3" t="s">
        <v>154</v>
      </c>
      <c r="H3216" s="3" t="s">
        <v>416</v>
      </c>
      <c r="I3216" s="5">
        <v>259</v>
      </c>
    </row>
    <row r="3217" spans="1:9" ht="20.100000000000001" customHeight="1" x14ac:dyDescent="0.25">
      <c r="A3217" s="142"/>
      <c r="B3217" s="138" t="s">
        <v>367</v>
      </c>
      <c r="C3217" s="178" t="s">
        <v>368</v>
      </c>
      <c r="D3217" s="179"/>
      <c r="E3217" s="179"/>
      <c r="F3217" s="179"/>
      <c r="G3217" s="3" t="s">
        <v>154</v>
      </c>
      <c r="H3217" s="3" t="s">
        <v>416</v>
      </c>
      <c r="I3217" s="5">
        <v>8341</v>
      </c>
    </row>
    <row r="3218" spans="1:9" ht="20.100000000000001" customHeight="1" x14ac:dyDescent="0.25">
      <c r="A3218" s="142"/>
      <c r="B3218" s="139"/>
      <c r="C3218" s="178" t="s">
        <v>161</v>
      </c>
      <c r="D3218" s="179"/>
      <c r="E3218" s="179"/>
      <c r="F3218" s="179"/>
      <c r="G3218" s="3" t="s">
        <v>154</v>
      </c>
      <c r="H3218" s="3" t="s">
        <v>416</v>
      </c>
      <c r="I3218" s="5">
        <v>8904</v>
      </c>
    </row>
    <row r="3219" spans="1:9" ht="20.100000000000001" customHeight="1" x14ac:dyDescent="0.25">
      <c r="A3219" s="142"/>
      <c r="B3219" s="139"/>
      <c r="C3219" s="178" t="s">
        <v>166</v>
      </c>
      <c r="D3219" s="179"/>
      <c r="E3219" s="179"/>
      <c r="F3219" s="179"/>
      <c r="G3219" s="3" t="s">
        <v>154</v>
      </c>
      <c r="H3219" s="3" t="s">
        <v>416</v>
      </c>
      <c r="I3219" s="5">
        <v>24066</v>
      </c>
    </row>
    <row r="3220" spans="1:9" ht="20.100000000000001" customHeight="1" x14ac:dyDescent="0.25">
      <c r="A3220" s="142"/>
      <c r="B3220" s="139"/>
      <c r="C3220" s="178" t="s">
        <v>156</v>
      </c>
      <c r="D3220" s="179"/>
      <c r="E3220" s="179"/>
      <c r="F3220" s="179"/>
      <c r="G3220" s="3" t="s">
        <v>154</v>
      </c>
      <c r="H3220" s="3" t="s">
        <v>416</v>
      </c>
      <c r="I3220" s="5">
        <v>5678</v>
      </c>
    </row>
    <row r="3221" spans="1:9" ht="20.100000000000001" customHeight="1" x14ac:dyDescent="0.25">
      <c r="A3221" s="142"/>
      <c r="B3221" s="139"/>
      <c r="C3221" s="178" t="s">
        <v>162</v>
      </c>
      <c r="D3221" s="280" t="s">
        <v>163</v>
      </c>
      <c r="E3221" s="281"/>
      <c r="F3221" s="281"/>
      <c r="G3221" s="3" t="s">
        <v>154</v>
      </c>
      <c r="H3221" s="3" t="s">
        <v>416</v>
      </c>
      <c r="I3221" s="5">
        <v>185</v>
      </c>
    </row>
    <row r="3222" spans="1:9" ht="20.100000000000001" customHeight="1" x14ac:dyDescent="0.25">
      <c r="A3222" s="143"/>
      <c r="B3222" s="139"/>
      <c r="C3222" s="179"/>
      <c r="D3222" s="280" t="s">
        <v>208</v>
      </c>
      <c r="E3222" s="281"/>
      <c r="F3222" s="281"/>
      <c r="G3222" s="3" t="s">
        <v>154</v>
      </c>
      <c r="H3222" s="3" t="s">
        <v>416</v>
      </c>
      <c r="I3222" s="5">
        <v>601</v>
      </c>
    </row>
    <row r="3223" spans="1:9" ht="20.100000000000001" customHeight="1" x14ac:dyDescent="0.25">
      <c r="A3223" s="141" t="s">
        <v>152</v>
      </c>
      <c r="B3223" s="139"/>
      <c r="C3223" s="178" t="s">
        <v>158</v>
      </c>
      <c r="D3223" s="179"/>
      <c r="E3223" s="179"/>
      <c r="F3223" s="179"/>
      <c r="G3223" s="3" t="s">
        <v>154</v>
      </c>
      <c r="H3223" s="3" t="s">
        <v>416</v>
      </c>
      <c r="I3223" s="5">
        <v>0</v>
      </c>
    </row>
    <row r="3224" spans="1:9" ht="20.100000000000001" customHeight="1" x14ac:dyDescent="0.25">
      <c r="A3224" s="142"/>
      <c r="B3224" s="140"/>
      <c r="C3224" s="178" t="s">
        <v>165</v>
      </c>
      <c r="D3224" s="179"/>
      <c r="E3224" s="179"/>
      <c r="F3224" s="179"/>
      <c r="G3224" s="3" t="s">
        <v>154</v>
      </c>
      <c r="H3224" s="3" t="s">
        <v>416</v>
      </c>
      <c r="I3224" s="5">
        <v>422</v>
      </c>
    </row>
    <row r="3225" spans="1:9" ht="20.100000000000001" customHeight="1" x14ac:dyDescent="0.25">
      <c r="A3225" s="142"/>
      <c r="B3225" s="180" t="s">
        <v>55</v>
      </c>
      <c r="C3225" s="178" t="s">
        <v>153</v>
      </c>
      <c r="D3225" s="179"/>
      <c r="E3225" s="179"/>
      <c r="F3225" s="179"/>
      <c r="G3225" s="3" t="s">
        <v>154</v>
      </c>
      <c r="H3225" s="3" t="s">
        <v>416</v>
      </c>
      <c r="I3225" s="5">
        <v>8630</v>
      </c>
    </row>
    <row r="3226" spans="1:9" ht="20.100000000000001" customHeight="1" x14ac:dyDescent="0.25">
      <c r="A3226" s="142"/>
      <c r="B3226" s="282"/>
      <c r="C3226" s="178" t="s">
        <v>161</v>
      </c>
      <c r="D3226" s="179"/>
      <c r="E3226" s="179"/>
      <c r="F3226" s="179"/>
      <c r="G3226" s="3" t="s">
        <v>154</v>
      </c>
      <c r="H3226" s="3" t="s">
        <v>416</v>
      </c>
      <c r="I3226" s="5">
        <v>9448</v>
      </c>
    </row>
    <row r="3227" spans="1:9" ht="20.100000000000001" customHeight="1" x14ac:dyDescent="0.25">
      <c r="A3227" s="142"/>
      <c r="B3227" s="282"/>
      <c r="C3227" s="178" t="s">
        <v>166</v>
      </c>
      <c r="D3227" s="179"/>
      <c r="E3227" s="179"/>
      <c r="F3227" s="179"/>
      <c r="G3227" s="3" t="s">
        <v>154</v>
      </c>
      <c r="H3227" s="3" t="s">
        <v>416</v>
      </c>
      <c r="I3227" s="5">
        <v>52023</v>
      </c>
    </row>
    <row r="3228" spans="1:9" ht="20.100000000000001" customHeight="1" x14ac:dyDescent="0.25">
      <c r="A3228" s="142"/>
      <c r="B3228" s="282"/>
      <c r="C3228" s="178" t="s">
        <v>156</v>
      </c>
      <c r="D3228" s="179"/>
      <c r="E3228" s="179"/>
      <c r="F3228" s="179"/>
      <c r="G3228" s="3" t="s">
        <v>154</v>
      </c>
      <c r="H3228" s="3" t="s">
        <v>416</v>
      </c>
      <c r="I3228" s="5">
        <v>6040</v>
      </c>
    </row>
    <row r="3229" spans="1:9" ht="20.100000000000001" customHeight="1" x14ac:dyDescent="0.25">
      <c r="A3229" s="142"/>
      <c r="B3229" s="282"/>
      <c r="C3229" s="178" t="s">
        <v>162</v>
      </c>
      <c r="D3229" s="280" t="s">
        <v>163</v>
      </c>
      <c r="E3229" s="281"/>
      <c r="F3229" s="281"/>
      <c r="G3229" s="3" t="s">
        <v>154</v>
      </c>
      <c r="H3229" s="3" t="s">
        <v>416</v>
      </c>
      <c r="I3229" s="5">
        <v>167</v>
      </c>
    </row>
    <row r="3230" spans="1:9" ht="20.100000000000001" customHeight="1" x14ac:dyDescent="0.25">
      <c r="A3230" s="142"/>
      <c r="B3230" s="282"/>
      <c r="C3230" s="179"/>
      <c r="D3230" s="280" t="s">
        <v>208</v>
      </c>
      <c r="E3230" s="281"/>
      <c r="F3230" s="281"/>
      <c r="G3230" s="3" t="s">
        <v>154</v>
      </c>
      <c r="H3230" s="3" t="s">
        <v>416</v>
      </c>
      <c r="I3230" s="5">
        <v>436</v>
      </c>
    </row>
    <row r="3231" spans="1:9" ht="20.100000000000001" customHeight="1" x14ac:dyDescent="0.25">
      <c r="A3231" s="142"/>
      <c r="B3231" s="282"/>
      <c r="C3231" s="178" t="s">
        <v>158</v>
      </c>
      <c r="D3231" s="179"/>
      <c r="E3231" s="179"/>
      <c r="F3231" s="179"/>
      <c r="G3231" s="3" t="s">
        <v>154</v>
      </c>
      <c r="H3231" s="3" t="s">
        <v>416</v>
      </c>
      <c r="I3231" s="5">
        <v>1</v>
      </c>
    </row>
    <row r="3232" spans="1:9" ht="20.100000000000001" customHeight="1" x14ac:dyDescent="0.25">
      <c r="A3232" s="142"/>
      <c r="B3232" s="282"/>
      <c r="C3232" s="178" t="s">
        <v>165</v>
      </c>
      <c r="D3232" s="179"/>
      <c r="E3232" s="179"/>
      <c r="F3232" s="179"/>
      <c r="G3232" s="3" t="s">
        <v>154</v>
      </c>
      <c r="H3232" s="3" t="s">
        <v>416</v>
      </c>
      <c r="I3232" s="5">
        <v>449</v>
      </c>
    </row>
    <row r="3233" spans="1:9" ht="20.100000000000001" customHeight="1" x14ac:dyDescent="0.25">
      <c r="A3233" s="142"/>
      <c r="B3233" s="180" t="s">
        <v>39</v>
      </c>
      <c r="C3233" s="178" t="s">
        <v>153</v>
      </c>
      <c r="D3233" s="179"/>
      <c r="E3233" s="179"/>
      <c r="F3233" s="179"/>
      <c r="G3233" s="3" t="s">
        <v>154</v>
      </c>
      <c r="H3233" s="3" t="s">
        <v>416</v>
      </c>
      <c r="I3233" s="5">
        <v>9702</v>
      </c>
    </row>
    <row r="3234" spans="1:9" ht="20.100000000000001" customHeight="1" x14ac:dyDescent="0.25">
      <c r="A3234" s="142"/>
      <c r="B3234" s="282"/>
      <c r="C3234" s="178" t="s">
        <v>161</v>
      </c>
      <c r="D3234" s="179"/>
      <c r="E3234" s="179"/>
      <c r="F3234" s="179"/>
      <c r="G3234" s="3" t="s">
        <v>154</v>
      </c>
      <c r="H3234" s="3" t="s">
        <v>416</v>
      </c>
      <c r="I3234" s="5">
        <v>11661</v>
      </c>
    </row>
    <row r="3235" spans="1:9" ht="20.100000000000001" customHeight="1" x14ac:dyDescent="0.25">
      <c r="A3235" s="142"/>
      <c r="B3235" s="282"/>
      <c r="C3235" s="178" t="s">
        <v>166</v>
      </c>
      <c r="D3235" s="179"/>
      <c r="E3235" s="179"/>
      <c r="F3235" s="179"/>
      <c r="G3235" s="3" t="s">
        <v>154</v>
      </c>
      <c r="H3235" s="3" t="s">
        <v>416</v>
      </c>
      <c r="I3235" s="5">
        <v>29941</v>
      </c>
    </row>
    <row r="3236" spans="1:9" ht="20.100000000000001" customHeight="1" x14ac:dyDescent="0.25">
      <c r="A3236" s="142"/>
      <c r="B3236" s="282"/>
      <c r="C3236" s="178" t="s">
        <v>156</v>
      </c>
      <c r="D3236" s="179"/>
      <c r="E3236" s="179"/>
      <c r="F3236" s="179"/>
      <c r="G3236" s="3" t="s">
        <v>154</v>
      </c>
      <c r="H3236" s="3" t="s">
        <v>416</v>
      </c>
      <c r="I3236" s="5">
        <v>7661</v>
      </c>
    </row>
    <row r="3237" spans="1:9" ht="20.100000000000001" customHeight="1" x14ac:dyDescent="0.25">
      <c r="A3237" s="142"/>
      <c r="B3237" s="282"/>
      <c r="C3237" s="178" t="s">
        <v>162</v>
      </c>
      <c r="D3237" s="280" t="s">
        <v>163</v>
      </c>
      <c r="E3237" s="281"/>
      <c r="F3237" s="281"/>
      <c r="G3237" s="3" t="s">
        <v>154</v>
      </c>
      <c r="H3237" s="3" t="s">
        <v>416</v>
      </c>
      <c r="I3237" s="5">
        <v>184</v>
      </c>
    </row>
    <row r="3238" spans="1:9" ht="20.100000000000001" customHeight="1" x14ac:dyDescent="0.25">
      <c r="A3238" s="142"/>
      <c r="B3238" s="282"/>
      <c r="C3238" s="179"/>
      <c r="D3238" s="280" t="s">
        <v>208</v>
      </c>
      <c r="E3238" s="281"/>
      <c r="F3238" s="281"/>
      <c r="G3238" s="3" t="s">
        <v>154</v>
      </c>
      <c r="H3238" s="3" t="s">
        <v>416</v>
      </c>
      <c r="I3238" s="5">
        <v>407</v>
      </c>
    </row>
    <row r="3239" spans="1:9" ht="20.100000000000001" customHeight="1" x14ac:dyDescent="0.25">
      <c r="A3239" s="142"/>
      <c r="B3239" s="282"/>
      <c r="C3239" s="178" t="s">
        <v>158</v>
      </c>
      <c r="D3239" s="179"/>
      <c r="E3239" s="179"/>
      <c r="F3239" s="179"/>
      <c r="G3239" s="3" t="s">
        <v>154</v>
      </c>
      <c r="H3239" s="3" t="s">
        <v>416</v>
      </c>
      <c r="I3239" s="5">
        <v>0</v>
      </c>
    </row>
    <row r="3240" spans="1:9" ht="20.100000000000001" customHeight="1" x14ac:dyDescent="0.25">
      <c r="A3240" s="142"/>
      <c r="B3240" s="282"/>
      <c r="C3240" s="178" t="s">
        <v>165</v>
      </c>
      <c r="D3240" s="179"/>
      <c r="E3240" s="179"/>
      <c r="F3240" s="179"/>
      <c r="G3240" s="3" t="s">
        <v>154</v>
      </c>
      <c r="H3240" s="3" t="s">
        <v>416</v>
      </c>
      <c r="I3240" s="5">
        <v>523</v>
      </c>
    </row>
    <row r="3241" spans="1:9" ht="20.100000000000001" customHeight="1" x14ac:dyDescent="0.25">
      <c r="A3241" s="142"/>
      <c r="B3241" s="138" t="s">
        <v>147</v>
      </c>
      <c r="C3241" s="178" t="s">
        <v>153</v>
      </c>
      <c r="D3241" s="179"/>
      <c r="E3241" s="179"/>
      <c r="F3241" s="179"/>
      <c r="G3241" s="3" t="s">
        <v>154</v>
      </c>
      <c r="H3241" s="3" t="s">
        <v>416</v>
      </c>
      <c r="I3241" s="5">
        <v>5360</v>
      </c>
    </row>
    <row r="3242" spans="1:9" ht="20.100000000000001" customHeight="1" x14ac:dyDescent="0.25">
      <c r="A3242" s="142"/>
      <c r="B3242" s="139"/>
      <c r="C3242" s="178" t="s">
        <v>161</v>
      </c>
      <c r="D3242" s="179"/>
      <c r="E3242" s="179"/>
      <c r="F3242" s="179"/>
      <c r="G3242" s="3" t="s">
        <v>154</v>
      </c>
      <c r="H3242" s="3" t="s">
        <v>416</v>
      </c>
      <c r="I3242" s="5">
        <v>6446</v>
      </c>
    </row>
    <row r="3243" spans="1:9" ht="20.100000000000001" customHeight="1" x14ac:dyDescent="0.25">
      <c r="A3243" s="142"/>
      <c r="B3243" s="139"/>
      <c r="C3243" s="178" t="s">
        <v>166</v>
      </c>
      <c r="D3243" s="179"/>
      <c r="E3243" s="179"/>
      <c r="F3243" s="179"/>
      <c r="G3243" s="3" t="s">
        <v>154</v>
      </c>
      <c r="H3243" s="3" t="s">
        <v>416</v>
      </c>
      <c r="I3243" s="5">
        <v>34449</v>
      </c>
    </row>
    <row r="3244" spans="1:9" ht="20.100000000000001" customHeight="1" x14ac:dyDescent="0.25">
      <c r="A3244" s="142"/>
      <c r="B3244" s="139"/>
      <c r="C3244" s="178" t="s">
        <v>156</v>
      </c>
      <c r="D3244" s="179"/>
      <c r="E3244" s="179"/>
      <c r="F3244" s="179"/>
      <c r="G3244" s="3" t="s">
        <v>154</v>
      </c>
      <c r="H3244" s="3" t="s">
        <v>416</v>
      </c>
      <c r="I3244" s="5">
        <v>3988</v>
      </c>
    </row>
    <row r="3245" spans="1:9" ht="20.100000000000001" customHeight="1" x14ac:dyDescent="0.25">
      <c r="A3245" s="142"/>
      <c r="B3245" s="139"/>
      <c r="C3245" s="156" t="s">
        <v>162</v>
      </c>
      <c r="D3245" s="280" t="s">
        <v>163</v>
      </c>
      <c r="E3245" s="281"/>
      <c r="F3245" s="281"/>
      <c r="G3245" s="3" t="s">
        <v>154</v>
      </c>
      <c r="H3245" s="3" t="s">
        <v>416</v>
      </c>
      <c r="I3245" s="5">
        <v>164</v>
      </c>
    </row>
    <row r="3246" spans="1:9" ht="20.100000000000001" customHeight="1" x14ac:dyDescent="0.25">
      <c r="A3246" s="142"/>
      <c r="B3246" s="139"/>
      <c r="C3246" s="157"/>
      <c r="D3246" s="280" t="s">
        <v>208</v>
      </c>
      <c r="E3246" s="281"/>
      <c r="F3246" s="281"/>
      <c r="G3246" s="3" t="s">
        <v>154</v>
      </c>
      <c r="H3246" s="3" t="s">
        <v>416</v>
      </c>
      <c r="I3246" s="5">
        <v>311</v>
      </c>
    </row>
    <row r="3247" spans="1:9" ht="20.100000000000001" customHeight="1" x14ac:dyDescent="0.25">
      <c r="A3247" s="142"/>
      <c r="B3247" s="139"/>
      <c r="C3247" s="178" t="s">
        <v>158</v>
      </c>
      <c r="D3247" s="179"/>
      <c r="E3247" s="179"/>
      <c r="F3247" s="179"/>
      <c r="G3247" s="3" t="s">
        <v>154</v>
      </c>
      <c r="H3247" s="3" t="s">
        <v>416</v>
      </c>
      <c r="I3247" s="5">
        <v>1</v>
      </c>
    </row>
    <row r="3248" spans="1:9" ht="20.100000000000001" customHeight="1" x14ac:dyDescent="0.25">
      <c r="A3248" s="142"/>
      <c r="B3248" s="140"/>
      <c r="C3248" s="178" t="s">
        <v>165</v>
      </c>
      <c r="D3248" s="179"/>
      <c r="E3248" s="179"/>
      <c r="F3248" s="179"/>
      <c r="G3248" s="3" t="s">
        <v>154</v>
      </c>
      <c r="H3248" s="3" t="s">
        <v>416</v>
      </c>
      <c r="I3248" s="5">
        <v>324</v>
      </c>
    </row>
    <row r="3249" spans="1:9" ht="20.100000000000001" customHeight="1" x14ac:dyDescent="0.25">
      <c r="A3249" s="142"/>
      <c r="B3249" s="180" t="s">
        <v>57</v>
      </c>
      <c r="C3249" s="178" t="s">
        <v>153</v>
      </c>
      <c r="D3249" s="179"/>
      <c r="E3249" s="179"/>
      <c r="F3249" s="179"/>
      <c r="G3249" s="3" t="s">
        <v>154</v>
      </c>
      <c r="H3249" s="3" t="s">
        <v>416</v>
      </c>
      <c r="I3249" s="5">
        <v>12299</v>
      </c>
    </row>
    <row r="3250" spans="1:9" ht="20.100000000000001" customHeight="1" x14ac:dyDescent="0.25">
      <c r="A3250" s="142"/>
      <c r="B3250" s="282"/>
      <c r="C3250" s="178" t="s">
        <v>161</v>
      </c>
      <c r="D3250" s="179"/>
      <c r="E3250" s="179"/>
      <c r="F3250" s="179"/>
      <c r="G3250" s="3" t="s">
        <v>154</v>
      </c>
      <c r="H3250" s="3" t="s">
        <v>416</v>
      </c>
      <c r="I3250" s="5">
        <v>8296</v>
      </c>
    </row>
    <row r="3251" spans="1:9" ht="20.100000000000001" customHeight="1" x14ac:dyDescent="0.25">
      <c r="A3251" s="142"/>
      <c r="B3251" s="282"/>
      <c r="C3251" s="178" t="s">
        <v>166</v>
      </c>
      <c r="D3251" s="179"/>
      <c r="E3251" s="179"/>
      <c r="F3251" s="179"/>
      <c r="G3251" s="3" t="s">
        <v>154</v>
      </c>
      <c r="H3251" s="3" t="s">
        <v>416</v>
      </c>
      <c r="I3251" s="5">
        <v>18770</v>
      </c>
    </row>
    <row r="3252" spans="1:9" ht="20.100000000000001" customHeight="1" x14ac:dyDescent="0.25">
      <c r="A3252" s="142"/>
      <c r="B3252" s="282"/>
      <c r="C3252" s="178" t="s">
        <v>369</v>
      </c>
      <c r="D3252" s="179"/>
      <c r="E3252" s="179"/>
      <c r="F3252" s="179"/>
      <c r="G3252" s="3" t="s">
        <v>154</v>
      </c>
      <c r="H3252" s="3" t="s">
        <v>416</v>
      </c>
      <c r="I3252" s="5">
        <v>4472</v>
      </c>
    </row>
    <row r="3253" spans="1:9" ht="20.100000000000001" customHeight="1" x14ac:dyDescent="0.25">
      <c r="A3253" s="142"/>
      <c r="B3253" s="282"/>
      <c r="C3253" s="178" t="s">
        <v>162</v>
      </c>
      <c r="D3253" s="280" t="s">
        <v>163</v>
      </c>
      <c r="E3253" s="281"/>
      <c r="F3253" s="281"/>
      <c r="G3253" s="3" t="s">
        <v>154</v>
      </c>
      <c r="H3253" s="3" t="s">
        <v>416</v>
      </c>
      <c r="I3253" s="5">
        <v>166</v>
      </c>
    </row>
    <row r="3254" spans="1:9" ht="20.100000000000001" customHeight="1" x14ac:dyDescent="0.25">
      <c r="A3254" s="142"/>
      <c r="B3254" s="282"/>
      <c r="C3254" s="179"/>
      <c r="D3254" s="280" t="s">
        <v>208</v>
      </c>
      <c r="E3254" s="281"/>
      <c r="F3254" s="281"/>
      <c r="G3254" s="3" t="s">
        <v>154</v>
      </c>
      <c r="H3254" s="3" t="s">
        <v>416</v>
      </c>
      <c r="I3254" s="5">
        <v>765</v>
      </c>
    </row>
    <row r="3255" spans="1:9" ht="20.100000000000001" customHeight="1" x14ac:dyDescent="0.25">
      <c r="A3255" s="142"/>
      <c r="B3255" s="282"/>
      <c r="C3255" s="178" t="s">
        <v>158</v>
      </c>
      <c r="D3255" s="179"/>
      <c r="E3255" s="179"/>
      <c r="F3255" s="179"/>
      <c r="G3255" s="3" t="s">
        <v>154</v>
      </c>
      <c r="H3255" s="3" t="s">
        <v>416</v>
      </c>
      <c r="I3255" s="5">
        <v>2</v>
      </c>
    </row>
    <row r="3256" spans="1:9" ht="20.100000000000001" customHeight="1" x14ac:dyDescent="0.25">
      <c r="A3256" s="142"/>
      <c r="B3256" s="282"/>
      <c r="C3256" s="178" t="s">
        <v>165</v>
      </c>
      <c r="D3256" s="179"/>
      <c r="E3256" s="179"/>
      <c r="F3256" s="179"/>
      <c r="G3256" s="3" t="s">
        <v>154</v>
      </c>
      <c r="H3256" s="3" t="s">
        <v>416</v>
      </c>
      <c r="I3256" s="5">
        <v>349</v>
      </c>
    </row>
    <row r="3257" spans="1:9" ht="20.100000000000001" customHeight="1" x14ac:dyDescent="0.25">
      <c r="A3257" s="143"/>
      <c r="B3257" s="138" t="s">
        <v>160</v>
      </c>
      <c r="C3257" s="178" t="s">
        <v>153</v>
      </c>
      <c r="D3257" s="179"/>
      <c r="E3257" s="179"/>
      <c r="F3257" s="179"/>
      <c r="G3257" s="3" t="s">
        <v>154</v>
      </c>
      <c r="H3257" s="3" t="s">
        <v>416</v>
      </c>
      <c r="I3257" s="5">
        <v>6226</v>
      </c>
    </row>
    <row r="3258" spans="1:9" ht="20.100000000000001" customHeight="1" x14ac:dyDescent="0.25">
      <c r="A3258" s="141" t="s">
        <v>159</v>
      </c>
      <c r="B3258" s="139"/>
      <c r="C3258" s="178" t="s">
        <v>161</v>
      </c>
      <c r="D3258" s="179"/>
      <c r="E3258" s="179"/>
      <c r="F3258" s="179"/>
      <c r="G3258" s="3" t="s">
        <v>154</v>
      </c>
      <c r="H3258" s="3" t="s">
        <v>416</v>
      </c>
      <c r="I3258" s="5">
        <v>6257</v>
      </c>
    </row>
    <row r="3259" spans="1:9" ht="20.100000000000001" customHeight="1" x14ac:dyDescent="0.25">
      <c r="A3259" s="142"/>
      <c r="B3259" s="139"/>
      <c r="C3259" s="178" t="s">
        <v>166</v>
      </c>
      <c r="D3259" s="179"/>
      <c r="E3259" s="179"/>
      <c r="F3259" s="179"/>
      <c r="G3259" s="3" t="s">
        <v>154</v>
      </c>
      <c r="H3259" s="3" t="s">
        <v>416</v>
      </c>
      <c r="I3259" s="5">
        <v>14685</v>
      </c>
    </row>
    <row r="3260" spans="1:9" ht="20.100000000000001" customHeight="1" x14ac:dyDescent="0.25">
      <c r="A3260" s="142"/>
      <c r="B3260" s="139"/>
      <c r="C3260" s="178" t="s">
        <v>156</v>
      </c>
      <c r="D3260" s="179"/>
      <c r="E3260" s="179"/>
      <c r="F3260" s="179"/>
      <c r="G3260" s="3" t="s">
        <v>154</v>
      </c>
      <c r="H3260" s="3" t="s">
        <v>416</v>
      </c>
      <c r="I3260" s="5">
        <v>4516</v>
      </c>
    </row>
    <row r="3261" spans="1:9" ht="20.100000000000001" customHeight="1" x14ac:dyDescent="0.25">
      <c r="A3261" s="142"/>
      <c r="B3261" s="139"/>
      <c r="C3261" s="178" t="s">
        <v>162</v>
      </c>
      <c r="D3261" s="280" t="s">
        <v>163</v>
      </c>
      <c r="E3261" s="281"/>
      <c r="F3261" s="281"/>
      <c r="G3261" s="3" t="s">
        <v>154</v>
      </c>
      <c r="H3261" s="3" t="s">
        <v>416</v>
      </c>
      <c r="I3261" s="5">
        <v>238</v>
      </c>
    </row>
    <row r="3262" spans="1:9" ht="20.100000000000001" customHeight="1" x14ac:dyDescent="0.25">
      <c r="A3262" s="142"/>
      <c r="B3262" s="139"/>
      <c r="C3262" s="179"/>
      <c r="D3262" s="280" t="s">
        <v>208</v>
      </c>
      <c r="E3262" s="281"/>
      <c r="F3262" s="281"/>
      <c r="G3262" s="3" t="s">
        <v>154</v>
      </c>
      <c r="H3262" s="3" t="s">
        <v>416</v>
      </c>
      <c r="I3262" s="5">
        <v>425</v>
      </c>
    </row>
    <row r="3263" spans="1:9" ht="20.100000000000001" customHeight="1" x14ac:dyDescent="0.25">
      <c r="A3263" s="142"/>
      <c r="B3263" s="139"/>
      <c r="C3263" s="178" t="s">
        <v>158</v>
      </c>
      <c r="D3263" s="179"/>
      <c r="E3263" s="179"/>
      <c r="F3263" s="179"/>
      <c r="G3263" s="3" t="s">
        <v>154</v>
      </c>
      <c r="H3263" s="3" t="s">
        <v>416</v>
      </c>
      <c r="I3263" s="5">
        <v>0</v>
      </c>
    </row>
    <row r="3264" spans="1:9" ht="20.100000000000001" customHeight="1" x14ac:dyDescent="0.25">
      <c r="A3264" s="142"/>
      <c r="B3264" s="140"/>
      <c r="C3264" s="178" t="s">
        <v>165</v>
      </c>
      <c r="D3264" s="179"/>
      <c r="E3264" s="179"/>
      <c r="F3264" s="179"/>
      <c r="G3264" s="3" t="s">
        <v>154</v>
      </c>
      <c r="H3264" s="3" t="s">
        <v>416</v>
      </c>
      <c r="I3264" s="5">
        <v>340</v>
      </c>
    </row>
    <row r="3265" spans="1:9" ht="20.100000000000001" customHeight="1" x14ac:dyDescent="0.25">
      <c r="A3265" s="142"/>
      <c r="B3265" s="180" t="s">
        <v>58</v>
      </c>
      <c r="C3265" s="178" t="s">
        <v>153</v>
      </c>
      <c r="D3265" s="179"/>
      <c r="E3265" s="179"/>
      <c r="F3265" s="179"/>
      <c r="G3265" s="3" t="s">
        <v>154</v>
      </c>
      <c r="H3265" s="3" t="s">
        <v>416</v>
      </c>
      <c r="I3265" s="5">
        <v>16932</v>
      </c>
    </row>
    <row r="3266" spans="1:9" ht="20.100000000000001" customHeight="1" x14ac:dyDescent="0.25">
      <c r="A3266" s="142"/>
      <c r="B3266" s="181"/>
      <c r="C3266" s="178" t="s">
        <v>161</v>
      </c>
      <c r="D3266" s="179"/>
      <c r="E3266" s="179"/>
      <c r="F3266" s="179"/>
      <c r="G3266" s="3" t="s">
        <v>154</v>
      </c>
      <c r="H3266" s="3" t="s">
        <v>416</v>
      </c>
      <c r="I3266" s="5">
        <v>13763</v>
      </c>
    </row>
    <row r="3267" spans="1:9" ht="20.100000000000001" customHeight="1" x14ac:dyDescent="0.25">
      <c r="A3267" s="142"/>
      <c r="B3267" s="181"/>
      <c r="C3267" s="178" t="s">
        <v>166</v>
      </c>
      <c r="D3267" s="179"/>
      <c r="E3267" s="179"/>
      <c r="F3267" s="179"/>
      <c r="G3267" s="3" t="s">
        <v>154</v>
      </c>
      <c r="H3267" s="3" t="s">
        <v>416</v>
      </c>
      <c r="I3267" s="5">
        <v>28370</v>
      </c>
    </row>
    <row r="3268" spans="1:9" ht="20.100000000000001" customHeight="1" x14ac:dyDescent="0.25">
      <c r="A3268" s="142"/>
      <c r="B3268" s="181"/>
      <c r="C3268" s="178" t="s">
        <v>156</v>
      </c>
      <c r="D3268" s="179"/>
      <c r="E3268" s="179"/>
      <c r="F3268" s="179"/>
      <c r="G3268" s="3" t="s">
        <v>154</v>
      </c>
      <c r="H3268" s="3" t="s">
        <v>416</v>
      </c>
      <c r="I3268" s="5">
        <v>7442</v>
      </c>
    </row>
    <row r="3269" spans="1:9" ht="20.100000000000001" customHeight="1" x14ac:dyDescent="0.25">
      <c r="A3269" s="142"/>
      <c r="B3269" s="181"/>
      <c r="C3269" s="178" t="s">
        <v>162</v>
      </c>
      <c r="D3269" s="280" t="s">
        <v>163</v>
      </c>
      <c r="E3269" s="281"/>
      <c r="F3269" s="281"/>
      <c r="G3269" s="3" t="s">
        <v>154</v>
      </c>
      <c r="H3269" s="3" t="s">
        <v>416</v>
      </c>
      <c r="I3269" s="5">
        <v>244</v>
      </c>
    </row>
    <row r="3270" spans="1:9" ht="20.100000000000001" customHeight="1" x14ac:dyDescent="0.25">
      <c r="A3270" s="142"/>
      <c r="B3270" s="181"/>
      <c r="C3270" s="179"/>
      <c r="D3270" s="280" t="s">
        <v>208</v>
      </c>
      <c r="E3270" s="281"/>
      <c r="F3270" s="281"/>
      <c r="G3270" s="3" t="s">
        <v>154</v>
      </c>
      <c r="H3270" s="3" t="s">
        <v>416</v>
      </c>
      <c r="I3270" s="5">
        <v>683</v>
      </c>
    </row>
    <row r="3271" spans="1:9" ht="20.100000000000001" customHeight="1" x14ac:dyDescent="0.25">
      <c r="A3271" s="142"/>
      <c r="B3271" s="181"/>
      <c r="C3271" s="178" t="s">
        <v>158</v>
      </c>
      <c r="D3271" s="179"/>
      <c r="E3271" s="179"/>
      <c r="F3271" s="179"/>
      <c r="G3271" s="3" t="s">
        <v>154</v>
      </c>
      <c r="H3271" s="3" t="s">
        <v>416</v>
      </c>
      <c r="I3271" s="5">
        <v>5</v>
      </c>
    </row>
    <row r="3272" spans="1:9" ht="20.100000000000001" customHeight="1" x14ac:dyDescent="0.25">
      <c r="A3272" s="142"/>
      <c r="B3272" s="181"/>
      <c r="C3272" s="178" t="s">
        <v>165</v>
      </c>
      <c r="D3272" s="179"/>
      <c r="E3272" s="179"/>
      <c r="F3272" s="179"/>
      <c r="G3272" s="3" t="s">
        <v>154</v>
      </c>
      <c r="H3272" s="3" t="s">
        <v>416</v>
      </c>
      <c r="I3272" s="5">
        <v>609</v>
      </c>
    </row>
    <row r="3273" spans="1:9" ht="20.100000000000001" customHeight="1" x14ac:dyDescent="0.25">
      <c r="A3273" s="142"/>
      <c r="B3273" s="138" t="s">
        <v>238</v>
      </c>
      <c r="C3273" s="178" t="s">
        <v>153</v>
      </c>
      <c r="D3273" s="179"/>
      <c r="E3273" s="179"/>
      <c r="F3273" s="179"/>
      <c r="G3273" s="3" t="s">
        <v>154</v>
      </c>
      <c r="H3273" s="3" t="s">
        <v>416</v>
      </c>
      <c r="I3273" s="5">
        <v>10680</v>
      </c>
    </row>
    <row r="3274" spans="1:9" ht="20.100000000000001" customHeight="1" x14ac:dyDescent="0.25">
      <c r="A3274" s="142"/>
      <c r="B3274" s="139"/>
      <c r="C3274" s="178" t="s">
        <v>161</v>
      </c>
      <c r="D3274" s="179"/>
      <c r="E3274" s="179"/>
      <c r="F3274" s="179"/>
      <c r="G3274" s="3" t="s">
        <v>154</v>
      </c>
      <c r="H3274" s="3" t="s">
        <v>416</v>
      </c>
      <c r="I3274" s="5">
        <v>11259</v>
      </c>
    </row>
    <row r="3275" spans="1:9" ht="20.100000000000001" customHeight="1" x14ac:dyDescent="0.25">
      <c r="A3275" s="142"/>
      <c r="B3275" s="139"/>
      <c r="C3275" s="178" t="s">
        <v>166</v>
      </c>
      <c r="D3275" s="179"/>
      <c r="E3275" s="179"/>
      <c r="F3275" s="179"/>
      <c r="G3275" s="3" t="s">
        <v>154</v>
      </c>
      <c r="H3275" s="3" t="s">
        <v>416</v>
      </c>
      <c r="I3275" s="5">
        <v>25125</v>
      </c>
    </row>
    <row r="3276" spans="1:9" ht="20.100000000000001" customHeight="1" x14ac:dyDescent="0.25">
      <c r="A3276" s="142"/>
      <c r="B3276" s="139"/>
      <c r="C3276" s="178" t="s">
        <v>156</v>
      </c>
      <c r="D3276" s="179"/>
      <c r="E3276" s="179"/>
      <c r="F3276" s="179"/>
      <c r="G3276" s="3" t="s">
        <v>154</v>
      </c>
      <c r="H3276" s="3" t="s">
        <v>416</v>
      </c>
      <c r="I3276" s="5">
        <v>7290</v>
      </c>
    </row>
    <row r="3277" spans="1:9" ht="20.100000000000001" customHeight="1" x14ac:dyDescent="0.25">
      <c r="A3277" s="142"/>
      <c r="B3277" s="139"/>
      <c r="C3277" s="156" t="s">
        <v>162</v>
      </c>
      <c r="D3277" s="280" t="s">
        <v>163</v>
      </c>
      <c r="E3277" s="281"/>
      <c r="F3277" s="281"/>
      <c r="G3277" s="3" t="s">
        <v>154</v>
      </c>
      <c r="H3277" s="3" t="s">
        <v>416</v>
      </c>
      <c r="I3277" s="5">
        <v>201</v>
      </c>
    </row>
    <row r="3278" spans="1:9" ht="20.100000000000001" customHeight="1" x14ac:dyDescent="0.25">
      <c r="A3278" s="142"/>
      <c r="B3278" s="139"/>
      <c r="C3278" s="157"/>
      <c r="D3278" s="280" t="s">
        <v>208</v>
      </c>
      <c r="E3278" s="281"/>
      <c r="F3278" s="281"/>
      <c r="G3278" s="3" t="s">
        <v>154</v>
      </c>
      <c r="H3278" s="3" t="s">
        <v>416</v>
      </c>
      <c r="I3278" s="5">
        <v>853</v>
      </c>
    </row>
    <row r="3279" spans="1:9" ht="20.100000000000001" customHeight="1" x14ac:dyDescent="0.25">
      <c r="A3279" s="142"/>
      <c r="B3279" s="139"/>
      <c r="C3279" s="178" t="s">
        <v>158</v>
      </c>
      <c r="D3279" s="179"/>
      <c r="E3279" s="179"/>
      <c r="F3279" s="179"/>
      <c r="G3279" s="3" t="s">
        <v>154</v>
      </c>
      <c r="H3279" s="3" t="s">
        <v>416</v>
      </c>
      <c r="I3279" s="5">
        <v>2</v>
      </c>
    </row>
    <row r="3280" spans="1:9" ht="20.100000000000001" customHeight="1" x14ac:dyDescent="0.25">
      <c r="A3280" s="142"/>
      <c r="B3280" s="140"/>
      <c r="C3280" s="178" t="s">
        <v>165</v>
      </c>
      <c r="D3280" s="179"/>
      <c r="E3280" s="179"/>
      <c r="F3280" s="179"/>
      <c r="G3280" s="3" t="s">
        <v>154</v>
      </c>
      <c r="H3280" s="3" t="s">
        <v>416</v>
      </c>
      <c r="I3280" s="5">
        <v>572</v>
      </c>
    </row>
    <row r="3281" spans="1:9" ht="20.100000000000001" customHeight="1" x14ac:dyDescent="0.25">
      <c r="A3281" s="142"/>
      <c r="B3281" s="180" t="s">
        <v>305</v>
      </c>
      <c r="C3281" s="178" t="s">
        <v>153</v>
      </c>
      <c r="D3281" s="179"/>
      <c r="E3281" s="179"/>
      <c r="F3281" s="179"/>
      <c r="G3281" s="3" t="s">
        <v>154</v>
      </c>
      <c r="H3281" s="3" t="s">
        <v>416</v>
      </c>
      <c r="I3281" s="5">
        <v>1832</v>
      </c>
    </row>
    <row r="3282" spans="1:9" ht="20.100000000000001" customHeight="1" x14ac:dyDescent="0.25">
      <c r="A3282" s="142"/>
      <c r="B3282" s="181"/>
      <c r="C3282" s="178" t="s">
        <v>161</v>
      </c>
      <c r="D3282" s="179"/>
      <c r="E3282" s="179"/>
      <c r="F3282" s="179"/>
      <c r="G3282" s="3" t="s">
        <v>154</v>
      </c>
      <c r="H3282" s="3" t="s">
        <v>416</v>
      </c>
      <c r="I3282" s="5">
        <v>2232</v>
      </c>
    </row>
    <row r="3283" spans="1:9" ht="20.100000000000001" customHeight="1" x14ac:dyDescent="0.25">
      <c r="A3283" s="142"/>
      <c r="B3283" s="181"/>
      <c r="C3283" s="178" t="s">
        <v>166</v>
      </c>
      <c r="D3283" s="179"/>
      <c r="E3283" s="179"/>
      <c r="F3283" s="179"/>
      <c r="G3283" s="3" t="s">
        <v>154</v>
      </c>
      <c r="H3283" s="3" t="s">
        <v>416</v>
      </c>
      <c r="I3283" s="5">
        <v>7846</v>
      </c>
    </row>
    <row r="3284" spans="1:9" ht="20.100000000000001" customHeight="1" x14ac:dyDescent="0.25">
      <c r="A3284" s="142"/>
      <c r="B3284" s="181"/>
      <c r="C3284" s="178" t="s">
        <v>156</v>
      </c>
      <c r="D3284" s="179"/>
      <c r="E3284" s="179"/>
      <c r="F3284" s="179"/>
      <c r="G3284" s="3" t="s">
        <v>154</v>
      </c>
      <c r="H3284" s="3" t="s">
        <v>416</v>
      </c>
      <c r="I3284" s="5">
        <v>1915</v>
      </c>
    </row>
    <row r="3285" spans="1:9" ht="20.100000000000001" customHeight="1" x14ac:dyDescent="0.25">
      <c r="A3285" s="142"/>
      <c r="B3285" s="181"/>
      <c r="C3285" s="178" t="s">
        <v>162</v>
      </c>
      <c r="D3285" s="280" t="s">
        <v>163</v>
      </c>
      <c r="E3285" s="281"/>
      <c r="F3285" s="281"/>
      <c r="G3285" s="3" t="s">
        <v>154</v>
      </c>
      <c r="H3285" s="3" t="s">
        <v>416</v>
      </c>
      <c r="I3285" s="5">
        <v>85</v>
      </c>
    </row>
    <row r="3286" spans="1:9" ht="20.100000000000001" customHeight="1" x14ac:dyDescent="0.25">
      <c r="A3286" s="142"/>
      <c r="B3286" s="181"/>
      <c r="C3286" s="179"/>
      <c r="D3286" s="280" t="s">
        <v>208</v>
      </c>
      <c r="E3286" s="281"/>
      <c r="F3286" s="281"/>
      <c r="G3286" s="3" t="s">
        <v>154</v>
      </c>
      <c r="H3286" s="3" t="s">
        <v>416</v>
      </c>
      <c r="I3286" s="5">
        <v>210</v>
      </c>
    </row>
    <row r="3287" spans="1:9" ht="20.100000000000001" customHeight="1" x14ac:dyDescent="0.25">
      <c r="A3287" s="142"/>
      <c r="B3287" s="181"/>
      <c r="C3287" s="178" t="s">
        <v>370</v>
      </c>
      <c r="D3287" s="179"/>
      <c r="E3287" s="179"/>
      <c r="F3287" s="179"/>
      <c r="G3287" s="3" t="s">
        <v>154</v>
      </c>
      <c r="H3287" s="3" t="s">
        <v>416</v>
      </c>
      <c r="I3287" s="5">
        <v>0</v>
      </c>
    </row>
    <row r="3288" spans="1:9" ht="20.100000000000001" customHeight="1" x14ac:dyDescent="0.25">
      <c r="A3288" s="142"/>
      <c r="B3288" s="181"/>
      <c r="C3288" s="178" t="s">
        <v>165</v>
      </c>
      <c r="D3288" s="179"/>
      <c r="E3288" s="179"/>
      <c r="F3288" s="179"/>
      <c r="G3288" s="3" t="s">
        <v>154</v>
      </c>
      <c r="H3288" s="3" t="s">
        <v>416</v>
      </c>
      <c r="I3288" s="5">
        <v>96</v>
      </c>
    </row>
    <row r="3289" spans="1:9" ht="20.100000000000001" customHeight="1" x14ac:dyDescent="0.25">
      <c r="A3289" s="142"/>
      <c r="B3289" s="138" t="s">
        <v>59</v>
      </c>
      <c r="C3289" s="178" t="s">
        <v>153</v>
      </c>
      <c r="D3289" s="179"/>
      <c r="E3289" s="179"/>
      <c r="F3289" s="179"/>
      <c r="G3289" s="3" t="s">
        <v>154</v>
      </c>
      <c r="H3289" s="3" t="s">
        <v>416</v>
      </c>
      <c r="I3289" s="5">
        <v>1216</v>
      </c>
    </row>
    <row r="3290" spans="1:9" ht="20.100000000000001" customHeight="1" x14ac:dyDescent="0.25">
      <c r="A3290" s="142"/>
      <c r="B3290" s="139"/>
      <c r="C3290" s="178" t="s">
        <v>161</v>
      </c>
      <c r="D3290" s="179"/>
      <c r="E3290" s="179"/>
      <c r="F3290" s="179"/>
      <c r="G3290" s="3" t="s">
        <v>154</v>
      </c>
      <c r="H3290" s="3" t="s">
        <v>416</v>
      </c>
      <c r="I3290" s="5">
        <v>1433</v>
      </c>
    </row>
    <row r="3291" spans="1:9" ht="20.100000000000001" customHeight="1" x14ac:dyDescent="0.25">
      <c r="A3291" s="142"/>
      <c r="B3291" s="139"/>
      <c r="C3291" s="178" t="s">
        <v>166</v>
      </c>
      <c r="D3291" s="179"/>
      <c r="E3291" s="179"/>
      <c r="F3291" s="179"/>
      <c r="G3291" s="3" t="s">
        <v>154</v>
      </c>
      <c r="H3291" s="3" t="s">
        <v>416</v>
      </c>
      <c r="I3291" s="5">
        <v>4428</v>
      </c>
    </row>
    <row r="3292" spans="1:9" ht="20.100000000000001" customHeight="1" x14ac:dyDescent="0.25">
      <c r="A3292" s="143"/>
      <c r="B3292" s="139"/>
      <c r="C3292" s="178" t="s">
        <v>156</v>
      </c>
      <c r="D3292" s="179"/>
      <c r="E3292" s="179"/>
      <c r="F3292" s="179"/>
      <c r="G3292" s="3" t="s">
        <v>154</v>
      </c>
      <c r="H3292" s="3" t="s">
        <v>416</v>
      </c>
      <c r="I3292" s="5">
        <v>1346</v>
      </c>
    </row>
    <row r="3293" spans="1:9" ht="20.100000000000001" customHeight="1" x14ac:dyDescent="0.25">
      <c r="A3293" s="141" t="s">
        <v>159</v>
      </c>
      <c r="B3293" s="139"/>
      <c r="C3293" s="178" t="s">
        <v>162</v>
      </c>
      <c r="D3293" s="280" t="s">
        <v>163</v>
      </c>
      <c r="E3293" s="281"/>
      <c r="F3293" s="281"/>
      <c r="G3293" s="3" t="s">
        <v>154</v>
      </c>
      <c r="H3293" s="3" t="s">
        <v>416</v>
      </c>
      <c r="I3293" s="5">
        <v>90</v>
      </c>
    </row>
    <row r="3294" spans="1:9" ht="20.100000000000001" customHeight="1" x14ac:dyDescent="0.25">
      <c r="A3294" s="142"/>
      <c r="B3294" s="139"/>
      <c r="C3294" s="179"/>
      <c r="D3294" s="280" t="s">
        <v>208</v>
      </c>
      <c r="E3294" s="281"/>
      <c r="F3294" s="281"/>
      <c r="G3294" s="3" t="s">
        <v>154</v>
      </c>
      <c r="H3294" s="3" t="s">
        <v>416</v>
      </c>
      <c r="I3294" s="5">
        <v>47</v>
      </c>
    </row>
    <row r="3295" spans="1:9" ht="20.100000000000001" customHeight="1" x14ac:dyDescent="0.25">
      <c r="A3295" s="142"/>
      <c r="B3295" s="139"/>
      <c r="C3295" s="178" t="s">
        <v>158</v>
      </c>
      <c r="D3295" s="179"/>
      <c r="E3295" s="179"/>
      <c r="F3295" s="179"/>
      <c r="G3295" s="3" t="s">
        <v>154</v>
      </c>
      <c r="H3295" s="3" t="s">
        <v>416</v>
      </c>
      <c r="I3295" s="5">
        <v>0</v>
      </c>
    </row>
    <row r="3296" spans="1:9" ht="20.100000000000001" customHeight="1" x14ac:dyDescent="0.25">
      <c r="A3296" s="142"/>
      <c r="B3296" s="140"/>
      <c r="C3296" s="178" t="s">
        <v>165</v>
      </c>
      <c r="D3296" s="179"/>
      <c r="E3296" s="179"/>
      <c r="F3296" s="179"/>
      <c r="G3296" s="3" t="s">
        <v>154</v>
      </c>
      <c r="H3296" s="3" t="s">
        <v>416</v>
      </c>
      <c r="I3296" s="5">
        <v>72</v>
      </c>
    </row>
    <row r="3297" spans="1:9" ht="20.100000000000001" customHeight="1" x14ac:dyDescent="0.25">
      <c r="A3297" s="142"/>
      <c r="B3297" s="180" t="s">
        <v>173</v>
      </c>
      <c r="C3297" s="178" t="s">
        <v>153</v>
      </c>
      <c r="D3297" s="179"/>
      <c r="E3297" s="179"/>
      <c r="F3297" s="179"/>
      <c r="G3297" s="3" t="s">
        <v>154</v>
      </c>
      <c r="H3297" s="3" t="s">
        <v>416</v>
      </c>
      <c r="I3297" s="5">
        <v>8027</v>
      </c>
    </row>
    <row r="3298" spans="1:9" ht="20.100000000000001" customHeight="1" x14ac:dyDescent="0.25">
      <c r="A3298" s="142"/>
      <c r="B3298" s="181"/>
      <c r="C3298" s="178" t="s">
        <v>161</v>
      </c>
      <c r="D3298" s="179"/>
      <c r="E3298" s="179"/>
      <c r="F3298" s="179"/>
      <c r="G3298" s="3" t="s">
        <v>154</v>
      </c>
      <c r="H3298" s="3" t="s">
        <v>416</v>
      </c>
      <c r="I3298" s="5">
        <v>5137</v>
      </c>
    </row>
    <row r="3299" spans="1:9" ht="20.100000000000001" customHeight="1" x14ac:dyDescent="0.25">
      <c r="A3299" s="142"/>
      <c r="B3299" s="181"/>
      <c r="C3299" s="178" t="s">
        <v>166</v>
      </c>
      <c r="D3299" s="179"/>
      <c r="E3299" s="179"/>
      <c r="F3299" s="179"/>
      <c r="G3299" s="3" t="s">
        <v>154</v>
      </c>
      <c r="H3299" s="3" t="s">
        <v>416</v>
      </c>
      <c r="I3299" s="5">
        <v>8173</v>
      </c>
    </row>
    <row r="3300" spans="1:9" ht="20.100000000000001" customHeight="1" x14ac:dyDescent="0.25">
      <c r="A3300" s="142"/>
      <c r="B3300" s="181"/>
      <c r="C3300" s="178" t="s">
        <v>156</v>
      </c>
      <c r="D3300" s="179"/>
      <c r="E3300" s="179"/>
      <c r="F3300" s="179"/>
      <c r="G3300" s="3" t="s">
        <v>154</v>
      </c>
      <c r="H3300" s="3" t="s">
        <v>416</v>
      </c>
      <c r="I3300" s="5">
        <v>2021</v>
      </c>
    </row>
    <row r="3301" spans="1:9" ht="20.100000000000001" customHeight="1" x14ac:dyDescent="0.25">
      <c r="A3301" s="142"/>
      <c r="B3301" s="181"/>
      <c r="C3301" s="178" t="s">
        <v>162</v>
      </c>
      <c r="D3301" s="280" t="s">
        <v>163</v>
      </c>
      <c r="E3301" s="281"/>
      <c r="F3301" s="281"/>
      <c r="G3301" s="3" t="s">
        <v>154</v>
      </c>
      <c r="H3301" s="3" t="s">
        <v>416</v>
      </c>
      <c r="I3301" s="5">
        <v>23</v>
      </c>
    </row>
    <row r="3302" spans="1:9" ht="20.100000000000001" customHeight="1" x14ac:dyDescent="0.25">
      <c r="A3302" s="142"/>
      <c r="B3302" s="181"/>
      <c r="C3302" s="179"/>
      <c r="D3302" s="280" t="s">
        <v>208</v>
      </c>
      <c r="E3302" s="281"/>
      <c r="F3302" s="281"/>
      <c r="G3302" s="3" t="s">
        <v>154</v>
      </c>
      <c r="H3302" s="3" t="s">
        <v>416</v>
      </c>
      <c r="I3302" s="5">
        <v>455</v>
      </c>
    </row>
    <row r="3303" spans="1:9" ht="20.100000000000001" customHeight="1" x14ac:dyDescent="0.25">
      <c r="A3303" s="142"/>
      <c r="B3303" s="181"/>
      <c r="C3303" s="178" t="s">
        <v>158</v>
      </c>
      <c r="D3303" s="179"/>
      <c r="E3303" s="179"/>
      <c r="F3303" s="179"/>
      <c r="G3303" s="3" t="s">
        <v>154</v>
      </c>
      <c r="H3303" s="3" t="s">
        <v>416</v>
      </c>
      <c r="I3303" s="5">
        <v>0</v>
      </c>
    </row>
    <row r="3304" spans="1:9" ht="20.100000000000001" customHeight="1" x14ac:dyDescent="0.25">
      <c r="A3304" s="142"/>
      <c r="B3304" s="181"/>
      <c r="C3304" s="178" t="s">
        <v>165</v>
      </c>
      <c r="D3304" s="179"/>
      <c r="E3304" s="179"/>
      <c r="F3304" s="179"/>
      <c r="G3304" s="3" t="s">
        <v>154</v>
      </c>
      <c r="H3304" s="3" t="s">
        <v>416</v>
      </c>
      <c r="I3304" s="5">
        <v>202</v>
      </c>
    </row>
    <row r="3305" spans="1:9" ht="20.100000000000001" customHeight="1" x14ac:dyDescent="0.25">
      <c r="A3305" s="142"/>
      <c r="B3305" s="138" t="s">
        <v>231</v>
      </c>
      <c r="C3305" s="178" t="s">
        <v>153</v>
      </c>
      <c r="D3305" s="179"/>
      <c r="E3305" s="179"/>
      <c r="F3305" s="179"/>
      <c r="G3305" s="3" t="s">
        <v>154</v>
      </c>
      <c r="H3305" s="3" t="s">
        <v>416</v>
      </c>
      <c r="I3305" s="5">
        <v>1269</v>
      </c>
    </row>
    <row r="3306" spans="1:9" ht="20.100000000000001" customHeight="1" x14ac:dyDescent="0.25">
      <c r="A3306" s="142"/>
      <c r="B3306" s="139"/>
      <c r="C3306" s="178" t="s">
        <v>161</v>
      </c>
      <c r="D3306" s="179"/>
      <c r="E3306" s="179"/>
      <c r="F3306" s="179"/>
      <c r="G3306" s="3" t="s">
        <v>154</v>
      </c>
      <c r="H3306" s="3" t="s">
        <v>416</v>
      </c>
      <c r="I3306" s="5">
        <v>1857</v>
      </c>
    </row>
    <row r="3307" spans="1:9" ht="20.100000000000001" customHeight="1" x14ac:dyDescent="0.25">
      <c r="A3307" s="142"/>
      <c r="B3307" s="139"/>
      <c r="C3307" s="178" t="s">
        <v>166</v>
      </c>
      <c r="D3307" s="179"/>
      <c r="E3307" s="179"/>
      <c r="F3307" s="179"/>
      <c r="G3307" s="3" t="s">
        <v>154</v>
      </c>
      <c r="H3307" s="3" t="s">
        <v>416</v>
      </c>
      <c r="I3307" s="5">
        <v>5229</v>
      </c>
    </row>
    <row r="3308" spans="1:9" ht="20.100000000000001" customHeight="1" x14ac:dyDescent="0.25">
      <c r="A3308" s="142"/>
      <c r="B3308" s="139"/>
      <c r="C3308" s="178" t="s">
        <v>156</v>
      </c>
      <c r="D3308" s="179"/>
      <c r="E3308" s="179"/>
      <c r="F3308" s="179"/>
      <c r="G3308" s="3" t="s">
        <v>154</v>
      </c>
      <c r="H3308" s="3" t="s">
        <v>416</v>
      </c>
      <c r="I3308" s="5">
        <v>1202</v>
      </c>
    </row>
    <row r="3309" spans="1:9" ht="20.100000000000001" customHeight="1" x14ac:dyDescent="0.25">
      <c r="A3309" s="142"/>
      <c r="B3309" s="139"/>
      <c r="C3309" s="156" t="s">
        <v>162</v>
      </c>
      <c r="D3309" s="280" t="s">
        <v>163</v>
      </c>
      <c r="E3309" s="281"/>
      <c r="F3309" s="281"/>
      <c r="G3309" s="3" t="s">
        <v>154</v>
      </c>
      <c r="H3309" s="3" t="s">
        <v>416</v>
      </c>
      <c r="I3309" s="5">
        <v>44</v>
      </c>
    </row>
    <row r="3310" spans="1:9" ht="20.100000000000001" customHeight="1" x14ac:dyDescent="0.25">
      <c r="A3310" s="142"/>
      <c r="B3310" s="139"/>
      <c r="C3310" s="157"/>
      <c r="D3310" s="280" t="s">
        <v>208</v>
      </c>
      <c r="E3310" s="281"/>
      <c r="F3310" s="281"/>
      <c r="G3310" s="3" t="s">
        <v>154</v>
      </c>
      <c r="H3310" s="3" t="s">
        <v>416</v>
      </c>
      <c r="I3310" s="5">
        <v>570</v>
      </c>
    </row>
    <row r="3311" spans="1:9" ht="20.100000000000001" customHeight="1" x14ac:dyDescent="0.25">
      <c r="A3311" s="142"/>
      <c r="B3311" s="139"/>
      <c r="C3311" s="178" t="s">
        <v>158</v>
      </c>
      <c r="D3311" s="179"/>
      <c r="E3311" s="179"/>
      <c r="F3311" s="179"/>
      <c r="G3311" s="3" t="s">
        <v>154</v>
      </c>
      <c r="H3311" s="3" t="s">
        <v>416</v>
      </c>
      <c r="I3311" s="5">
        <v>0</v>
      </c>
    </row>
    <row r="3312" spans="1:9" ht="20.100000000000001" customHeight="1" x14ac:dyDescent="0.25">
      <c r="A3312" s="142"/>
      <c r="B3312" s="140"/>
      <c r="C3312" s="178" t="s">
        <v>165</v>
      </c>
      <c r="D3312" s="179"/>
      <c r="E3312" s="179"/>
      <c r="F3312" s="179"/>
      <c r="G3312" s="3" t="s">
        <v>154</v>
      </c>
      <c r="H3312" s="3" t="s">
        <v>416</v>
      </c>
      <c r="I3312" s="5">
        <v>78</v>
      </c>
    </row>
    <row r="3313" spans="1:9" ht="20.100000000000001" customHeight="1" x14ac:dyDescent="0.25">
      <c r="A3313" s="142"/>
      <c r="B3313" s="180" t="s">
        <v>61</v>
      </c>
      <c r="C3313" s="178" t="s">
        <v>153</v>
      </c>
      <c r="D3313" s="179"/>
      <c r="E3313" s="179"/>
      <c r="F3313" s="179"/>
      <c r="G3313" s="3" t="s">
        <v>154</v>
      </c>
      <c r="H3313" s="3" t="s">
        <v>416</v>
      </c>
      <c r="I3313" s="5">
        <v>8130</v>
      </c>
    </row>
    <row r="3314" spans="1:9" ht="20.100000000000001" customHeight="1" x14ac:dyDescent="0.25">
      <c r="A3314" s="142"/>
      <c r="B3314" s="181"/>
      <c r="C3314" s="178" t="s">
        <v>161</v>
      </c>
      <c r="D3314" s="179"/>
      <c r="E3314" s="179"/>
      <c r="F3314" s="179"/>
      <c r="G3314" s="3" t="s">
        <v>154</v>
      </c>
      <c r="H3314" s="3" t="s">
        <v>416</v>
      </c>
      <c r="I3314" s="5">
        <v>8969</v>
      </c>
    </row>
    <row r="3315" spans="1:9" ht="20.100000000000001" customHeight="1" x14ac:dyDescent="0.25">
      <c r="A3315" s="142"/>
      <c r="B3315" s="181"/>
      <c r="C3315" s="178" t="s">
        <v>166</v>
      </c>
      <c r="D3315" s="179"/>
      <c r="E3315" s="179"/>
      <c r="F3315" s="179"/>
      <c r="G3315" s="3" t="s">
        <v>154</v>
      </c>
      <c r="H3315" s="3" t="s">
        <v>416</v>
      </c>
      <c r="I3315" s="5">
        <v>19980</v>
      </c>
    </row>
    <row r="3316" spans="1:9" ht="20.100000000000001" customHeight="1" x14ac:dyDescent="0.25">
      <c r="A3316" s="142"/>
      <c r="B3316" s="181"/>
      <c r="C3316" s="178" t="s">
        <v>156</v>
      </c>
      <c r="D3316" s="179"/>
      <c r="E3316" s="179"/>
      <c r="F3316" s="179"/>
      <c r="G3316" s="3" t="s">
        <v>154</v>
      </c>
      <c r="H3316" s="3" t="s">
        <v>416</v>
      </c>
      <c r="I3316" s="5">
        <v>5482</v>
      </c>
    </row>
    <row r="3317" spans="1:9" ht="20.100000000000001" customHeight="1" x14ac:dyDescent="0.25">
      <c r="A3317" s="142"/>
      <c r="B3317" s="181"/>
      <c r="C3317" s="178" t="s">
        <v>162</v>
      </c>
      <c r="D3317" s="280" t="s">
        <v>163</v>
      </c>
      <c r="E3317" s="281"/>
      <c r="F3317" s="281"/>
      <c r="G3317" s="3" t="s">
        <v>154</v>
      </c>
      <c r="H3317" s="3" t="s">
        <v>416</v>
      </c>
      <c r="I3317" s="5">
        <v>177</v>
      </c>
    </row>
    <row r="3318" spans="1:9" ht="20.100000000000001" customHeight="1" x14ac:dyDescent="0.25">
      <c r="A3318" s="142"/>
      <c r="B3318" s="181"/>
      <c r="C3318" s="179"/>
      <c r="D3318" s="280" t="s">
        <v>208</v>
      </c>
      <c r="E3318" s="281"/>
      <c r="F3318" s="281"/>
      <c r="G3318" s="3" t="s">
        <v>154</v>
      </c>
      <c r="H3318" s="3" t="s">
        <v>416</v>
      </c>
      <c r="I3318" s="5">
        <v>346</v>
      </c>
    </row>
    <row r="3319" spans="1:9" ht="20.100000000000001" customHeight="1" x14ac:dyDescent="0.25">
      <c r="A3319" s="142"/>
      <c r="B3319" s="181"/>
      <c r="C3319" s="178" t="s">
        <v>158</v>
      </c>
      <c r="D3319" s="179"/>
      <c r="E3319" s="179"/>
      <c r="F3319" s="179"/>
      <c r="G3319" s="3" t="s">
        <v>154</v>
      </c>
      <c r="H3319" s="3" t="s">
        <v>416</v>
      </c>
      <c r="I3319" s="5">
        <v>2</v>
      </c>
    </row>
    <row r="3320" spans="1:9" ht="20.100000000000001" customHeight="1" x14ac:dyDescent="0.25">
      <c r="A3320" s="142"/>
      <c r="B3320" s="181"/>
      <c r="C3320" s="178" t="s">
        <v>165</v>
      </c>
      <c r="D3320" s="179"/>
      <c r="E3320" s="179"/>
      <c r="F3320" s="179"/>
      <c r="G3320" s="3" t="s">
        <v>154</v>
      </c>
      <c r="H3320" s="3" t="s">
        <v>416</v>
      </c>
      <c r="I3320" s="5">
        <v>447</v>
      </c>
    </row>
    <row r="3321" spans="1:9" ht="20.100000000000001" customHeight="1" x14ac:dyDescent="0.25">
      <c r="A3321" s="142"/>
      <c r="B3321" s="138" t="s">
        <v>164</v>
      </c>
      <c r="C3321" s="178" t="s">
        <v>153</v>
      </c>
      <c r="D3321" s="179"/>
      <c r="E3321" s="179"/>
      <c r="F3321" s="179"/>
      <c r="G3321" s="3" t="s">
        <v>154</v>
      </c>
      <c r="H3321" s="3" t="s">
        <v>416</v>
      </c>
      <c r="I3321" s="5">
        <v>5776</v>
      </c>
    </row>
    <row r="3322" spans="1:9" ht="20.100000000000001" customHeight="1" x14ac:dyDescent="0.25">
      <c r="A3322" s="142"/>
      <c r="B3322" s="139"/>
      <c r="C3322" s="178" t="s">
        <v>371</v>
      </c>
      <c r="D3322" s="179"/>
      <c r="E3322" s="179"/>
      <c r="F3322" s="179"/>
      <c r="G3322" s="3" t="s">
        <v>154</v>
      </c>
      <c r="H3322" s="3" t="s">
        <v>416</v>
      </c>
      <c r="I3322" s="5">
        <v>6744</v>
      </c>
    </row>
    <row r="3323" spans="1:9" ht="20.100000000000001" customHeight="1" x14ac:dyDescent="0.25">
      <c r="A3323" s="142"/>
      <c r="B3323" s="139"/>
      <c r="C3323" s="178" t="s">
        <v>166</v>
      </c>
      <c r="D3323" s="179"/>
      <c r="E3323" s="179"/>
      <c r="F3323" s="179"/>
      <c r="G3323" s="3" t="s">
        <v>154</v>
      </c>
      <c r="H3323" s="3" t="s">
        <v>416</v>
      </c>
      <c r="I3323" s="5">
        <v>17907</v>
      </c>
    </row>
    <row r="3324" spans="1:9" ht="20.100000000000001" customHeight="1" x14ac:dyDescent="0.25">
      <c r="A3324" s="142"/>
      <c r="B3324" s="139"/>
      <c r="C3324" s="178" t="s">
        <v>156</v>
      </c>
      <c r="D3324" s="179"/>
      <c r="E3324" s="179"/>
      <c r="F3324" s="179"/>
      <c r="G3324" s="3" t="s">
        <v>154</v>
      </c>
      <c r="H3324" s="3" t="s">
        <v>416</v>
      </c>
      <c r="I3324" s="5">
        <v>4003</v>
      </c>
    </row>
    <row r="3325" spans="1:9" ht="20.100000000000001" customHeight="1" x14ac:dyDescent="0.25">
      <c r="A3325" s="142"/>
      <c r="B3325" s="139"/>
      <c r="C3325" s="178" t="s">
        <v>162</v>
      </c>
      <c r="D3325" s="280" t="s">
        <v>163</v>
      </c>
      <c r="E3325" s="281"/>
      <c r="F3325" s="281"/>
      <c r="G3325" s="3" t="s">
        <v>154</v>
      </c>
      <c r="H3325" s="3" t="s">
        <v>416</v>
      </c>
      <c r="I3325" s="5">
        <v>142</v>
      </c>
    </row>
    <row r="3326" spans="1:9" ht="20.100000000000001" customHeight="1" x14ac:dyDescent="0.25">
      <c r="A3326" s="142"/>
      <c r="B3326" s="139"/>
      <c r="C3326" s="179"/>
      <c r="D3326" s="280" t="s">
        <v>208</v>
      </c>
      <c r="E3326" s="281"/>
      <c r="F3326" s="281"/>
      <c r="G3326" s="3" t="s">
        <v>154</v>
      </c>
      <c r="H3326" s="3" t="s">
        <v>416</v>
      </c>
      <c r="I3326" s="5">
        <v>330</v>
      </c>
    </row>
    <row r="3327" spans="1:9" ht="20.100000000000001" customHeight="1" x14ac:dyDescent="0.25">
      <c r="A3327" s="143"/>
      <c r="B3327" s="139"/>
      <c r="C3327" s="178" t="s">
        <v>158</v>
      </c>
      <c r="D3327" s="179"/>
      <c r="E3327" s="179"/>
      <c r="F3327" s="179"/>
      <c r="G3327" s="3" t="s">
        <v>154</v>
      </c>
      <c r="H3327" s="3" t="s">
        <v>416</v>
      </c>
      <c r="I3327" s="5">
        <v>0</v>
      </c>
    </row>
    <row r="3328" spans="1:9" ht="20.100000000000001" customHeight="1" x14ac:dyDescent="0.25">
      <c r="A3328" s="141" t="s">
        <v>159</v>
      </c>
      <c r="B3328" s="140"/>
      <c r="C3328" s="178" t="s">
        <v>165</v>
      </c>
      <c r="D3328" s="179"/>
      <c r="E3328" s="179"/>
      <c r="F3328" s="179"/>
      <c r="G3328" s="3" t="s">
        <v>154</v>
      </c>
      <c r="H3328" s="3" t="s">
        <v>416</v>
      </c>
      <c r="I3328" s="5">
        <v>298</v>
      </c>
    </row>
    <row r="3329" spans="1:9" ht="20.100000000000001" customHeight="1" x14ac:dyDescent="0.25">
      <c r="A3329" s="142"/>
      <c r="B3329" s="180" t="s">
        <v>42</v>
      </c>
      <c r="C3329" s="178" t="s">
        <v>153</v>
      </c>
      <c r="D3329" s="179"/>
      <c r="E3329" s="179"/>
      <c r="F3329" s="179"/>
      <c r="G3329" s="3" t="s">
        <v>154</v>
      </c>
      <c r="H3329" s="3" t="s">
        <v>416</v>
      </c>
      <c r="I3329" s="5">
        <v>6731</v>
      </c>
    </row>
    <row r="3330" spans="1:9" ht="20.100000000000001" customHeight="1" x14ac:dyDescent="0.25">
      <c r="A3330" s="142"/>
      <c r="B3330" s="181"/>
      <c r="C3330" s="178" t="s">
        <v>161</v>
      </c>
      <c r="D3330" s="179"/>
      <c r="E3330" s="179"/>
      <c r="F3330" s="179"/>
      <c r="G3330" s="3" t="s">
        <v>154</v>
      </c>
      <c r="H3330" s="3" t="s">
        <v>416</v>
      </c>
      <c r="I3330" s="5">
        <v>9033</v>
      </c>
    </row>
    <row r="3331" spans="1:9" ht="20.100000000000001" customHeight="1" x14ac:dyDescent="0.25">
      <c r="A3331" s="142"/>
      <c r="B3331" s="181"/>
      <c r="C3331" s="178" t="s">
        <v>166</v>
      </c>
      <c r="D3331" s="179"/>
      <c r="E3331" s="179"/>
      <c r="F3331" s="179"/>
      <c r="G3331" s="3" t="s">
        <v>154</v>
      </c>
      <c r="H3331" s="3" t="s">
        <v>416</v>
      </c>
      <c r="I3331" s="5">
        <v>18828</v>
      </c>
    </row>
    <row r="3332" spans="1:9" ht="20.100000000000001" customHeight="1" x14ac:dyDescent="0.25">
      <c r="A3332" s="142"/>
      <c r="B3332" s="181"/>
      <c r="C3332" s="178" t="s">
        <v>156</v>
      </c>
      <c r="D3332" s="179"/>
      <c r="E3332" s="179"/>
      <c r="F3332" s="179"/>
      <c r="G3332" s="3" t="s">
        <v>154</v>
      </c>
      <c r="H3332" s="3" t="s">
        <v>416</v>
      </c>
      <c r="I3332" s="5">
        <v>5751</v>
      </c>
    </row>
    <row r="3333" spans="1:9" ht="20.100000000000001" customHeight="1" x14ac:dyDescent="0.25">
      <c r="A3333" s="142"/>
      <c r="B3333" s="181"/>
      <c r="C3333" s="178" t="s">
        <v>162</v>
      </c>
      <c r="D3333" s="280" t="s">
        <v>163</v>
      </c>
      <c r="E3333" s="281"/>
      <c r="F3333" s="281"/>
      <c r="G3333" s="3" t="s">
        <v>154</v>
      </c>
      <c r="H3333" s="3" t="s">
        <v>416</v>
      </c>
      <c r="I3333" s="5">
        <v>201</v>
      </c>
    </row>
    <row r="3334" spans="1:9" ht="20.100000000000001" customHeight="1" x14ac:dyDescent="0.25">
      <c r="A3334" s="142"/>
      <c r="B3334" s="181"/>
      <c r="C3334" s="179"/>
      <c r="D3334" s="280" t="s">
        <v>208</v>
      </c>
      <c r="E3334" s="281"/>
      <c r="F3334" s="281"/>
      <c r="G3334" s="3" t="s">
        <v>154</v>
      </c>
      <c r="H3334" s="3" t="s">
        <v>416</v>
      </c>
      <c r="I3334" s="5">
        <v>399</v>
      </c>
    </row>
    <row r="3335" spans="1:9" ht="20.100000000000001" customHeight="1" x14ac:dyDescent="0.25">
      <c r="A3335" s="142"/>
      <c r="B3335" s="181"/>
      <c r="C3335" s="178" t="s">
        <v>158</v>
      </c>
      <c r="D3335" s="179"/>
      <c r="E3335" s="179"/>
      <c r="F3335" s="179"/>
      <c r="G3335" s="3" t="s">
        <v>154</v>
      </c>
      <c r="H3335" s="3" t="s">
        <v>416</v>
      </c>
      <c r="I3335" s="5">
        <v>0</v>
      </c>
    </row>
    <row r="3336" spans="1:9" ht="20.100000000000001" customHeight="1" x14ac:dyDescent="0.25">
      <c r="A3336" s="142"/>
      <c r="B3336" s="181"/>
      <c r="C3336" s="178" t="s">
        <v>165</v>
      </c>
      <c r="D3336" s="179"/>
      <c r="E3336" s="179"/>
      <c r="F3336" s="179"/>
      <c r="G3336" s="3" t="s">
        <v>154</v>
      </c>
      <c r="H3336" s="3" t="s">
        <v>416</v>
      </c>
      <c r="I3336" s="5">
        <v>381</v>
      </c>
    </row>
    <row r="3337" spans="1:9" ht="20.100000000000001" customHeight="1" x14ac:dyDescent="0.25">
      <c r="A3337" s="142"/>
      <c r="B3337" s="138" t="s">
        <v>150</v>
      </c>
      <c r="C3337" s="178" t="s">
        <v>153</v>
      </c>
      <c r="D3337" s="179"/>
      <c r="E3337" s="179"/>
      <c r="F3337" s="179"/>
      <c r="G3337" s="3" t="s">
        <v>154</v>
      </c>
      <c r="H3337" s="3" t="s">
        <v>416</v>
      </c>
      <c r="I3337" s="5">
        <v>7240</v>
      </c>
    </row>
    <row r="3338" spans="1:9" ht="20.100000000000001" customHeight="1" x14ac:dyDescent="0.25">
      <c r="A3338" s="142"/>
      <c r="B3338" s="139"/>
      <c r="C3338" s="178" t="s">
        <v>161</v>
      </c>
      <c r="D3338" s="179"/>
      <c r="E3338" s="179"/>
      <c r="F3338" s="179"/>
      <c r="G3338" s="3" t="s">
        <v>154</v>
      </c>
      <c r="H3338" s="3" t="s">
        <v>416</v>
      </c>
      <c r="I3338" s="5">
        <v>8045</v>
      </c>
    </row>
    <row r="3339" spans="1:9" ht="20.100000000000001" customHeight="1" x14ac:dyDescent="0.25">
      <c r="A3339" s="142"/>
      <c r="B3339" s="139"/>
      <c r="C3339" s="178" t="s">
        <v>166</v>
      </c>
      <c r="D3339" s="179"/>
      <c r="E3339" s="179"/>
      <c r="F3339" s="179"/>
      <c r="G3339" s="3" t="s">
        <v>154</v>
      </c>
      <c r="H3339" s="3" t="s">
        <v>416</v>
      </c>
      <c r="I3339" s="5">
        <v>25935</v>
      </c>
    </row>
    <row r="3340" spans="1:9" ht="20.100000000000001" customHeight="1" x14ac:dyDescent="0.25">
      <c r="A3340" s="142"/>
      <c r="B3340" s="139"/>
      <c r="C3340" s="178" t="s">
        <v>156</v>
      </c>
      <c r="D3340" s="179"/>
      <c r="E3340" s="179"/>
      <c r="F3340" s="179"/>
      <c r="G3340" s="3" t="s">
        <v>154</v>
      </c>
      <c r="H3340" s="3" t="s">
        <v>416</v>
      </c>
      <c r="I3340" s="5">
        <v>5415</v>
      </c>
    </row>
    <row r="3341" spans="1:9" ht="20.100000000000001" customHeight="1" x14ac:dyDescent="0.25">
      <c r="A3341" s="142"/>
      <c r="B3341" s="139"/>
      <c r="C3341" s="156" t="s">
        <v>162</v>
      </c>
      <c r="D3341" s="280" t="s">
        <v>163</v>
      </c>
      <c r="E3341" s="281"/>
      <c r="F3341" s="281"/>
      <c r="G3341" s="3" t="s">
        <v>154</v>
      </c>
      <c r="H3341" s="3" t="s">
        <v>416</v>
      </c>
      <c r="I3341" s="5">
        <v>169</v>
      </c>
    </row>
    <row r="3342" spans="1:9" ht="20.100000000000001" customHeight="1" x14ac:dyDescent="0.25">
      <c r="A3342" s="142"/>
      <c r="B3342" s="139"/>
      <c r="C3342" s="157"/>
      <c r="D3342" s="280" t="s">
        <v>208</v>
      </c>
      <c r="E3342" s="281"/>
      <c r="F3342" s="281"/>
      <c r="G3342" s="3" t="s">
        <v>154</v>
      </c>
      <c r="H3342" s="3" t="s">
        <v>416</v>
      </c>
      <c r="I3342" s="5">
        <v>317</v>
      </c>
    </row>
    <row r="3343" spans="1:9" ht="20.100000000000001" customHeight="1" x14ac:dyDescent="0.25">
      <c r="A3343" s="142"/>
      <c r="B3343" s="139"/>
      <c r="C3343" s="178" t="s">
        <v>158</v>
      </c>
      <c r="D3343" s="179"/>
      <c r="E3343" s="179"/>
      <c r="F3343" s="179"/>
      <c r="G3343" s="3" t="s">
        <v>154</v>
      </c>
      <c r="H3343" s="3" t="s">
        <v>416</v>
      </c>
      <c r="I3343" s="5">
        <v>0</v>
      </c>
    </row>
    <row r="3344" spans="1:9" ht="20.100000000000001" customHeight="1" x14ac:dyDescent="0.25">
      <c r="A3344" s="142"/>
      <c r="B3344" s="140"/>
      <c r="C3344" s="178" t="s">
        <v>165</v>
      </c>
      <c r="D3344" s="179"/>
      <c r="E3344" s="179"/>
      <c r="F3344" s="179"/>
      <c r="G3344" s="3" t="s">
        <v>154</v>
      </c>
      <c r="H3344" s="3" t="s">
        <v>416</v>
      </c>
      <c r="I3344" s="5">
        <v>377</v>
      </c>
    </row>
    <row r="3345" spans="1:9" ht="20.100000000000001" customHeight="1" x14ac:dyDescent="0.25">
      <c r="A3345" s="142"/>
      <c r="B3345" s="180" t="s">
        <v>222</v>
      </c>
      <c r="C3345" s="178" t="s">
        <v>153</v>
      </c>
      <c r="D3345" s="179"/>
      <c r="E3345" s="179"/>
      <c r="F3345" s="179"/>
      <c r="G3345" s="3" t="s">
        <v>154</v>
      </c>
      <c r="H3345" s="3" t="s">
        <v>416</v>
      </c>
      <c r="I3345" s="5">
        <v>21322</v>
      </c>
    </row>
    <row r="3346" spans="1:9" ht="20.100000000000001" customHeight="1" x14ac:dyDescent="0.25">
      <c r="A3346" s="142"/>
      <c r="B3346" s="181"/>
      <c r="C3346" s="178" t="s">
        <v>161</v>
      </c>
      <c r="D3346" s="179"/>
      <c r="E3346" s="179"/>
      <c r="F3346" s="179"/>
      <c r="G3346" s="3" t="s">
        <v>154</v>
      </c>
      <c r="H3346" s="3" t="s">
        <v>416</v>
      </c>
      <c r="I3346" s="5">
        <v>22734</v>
      </c>
    </row>
    <row r="3347" spans="1:9" ht="20.100000000000001" customHeight="1" x14ac:dyDescent="0.25">
      <c r="A3347" s="142"/>
      <c r="B3347" s="181"/>
      <c r="C3347" s="178" t="s">
        <v>166</v>
      </c>
      <c r="D3347" s="179"/>
      <c r="E3347" s="179"/>
      <c r="F3347" s="179"/>
      <c r="G3347" s="3" t="s">
        <v>154</v>
      </c>
      <c r="H3347" s="3" t="s">
        <v>416</v>
      </c>
      <c r="I3347" s="5">
        <v>57662</v>
      </c>
    </row>
    <row r="3348" spans="1:9" ht="20.100000000000001" customHeight="1" x14ac:dyDescent="0.25">
      <c r="A3348" s="142"/>
      <c r="B3348" s="181"/>
      <c r="C3348" s="178" t="s">
        <v>156</v>
      </c>
      <c r="D3348" s="179"/>
      <c r="E3348" s="179"/>
      <c r="F3348" s="179"/>
      <c r="G3348" s="3" t="s">
        <v>154</v>
      </c>
      <c r="H3348" s="3" t="s">
        <v>416</v>
      </c>
      <c r="I3348" s="5">
        <v>14041</v>
      </c>
    </row>
    <row r="3349" spans="1:9" ht="20.100000000000001" customHeight="1" x14ac:dyDescent="0.25">
      <c r="A3349" s="142"/>
      <c r="B3349" s="181"/>
      <c r="C3349" s="178" t="s">
        <v>162</v>
      </c>
      <c r="D3349" s="280" t="s">
        <v>163</v>
      </c>
      <c r="E3349" s="281"/>
      <c r="F3349" s="281"/>
      <c r="G3349" s="3" t="s">
        <v>154</v>
      </c>
      <c r="H3349" s="3" t="s">
        <v>416</v>
      </c>
      <c r="I3349" s="5">
        <v>214</v>
      </c>
    </row>
    <row r="3350" spans="1:9" ht="20.100000000000001" customHeight="1" x14ac:dyDescent="0.25">
      <c r="A3350" s="142"/>
      <c r="B3350" s="181"/>
      <c r="C3350" s="179"/>
      <c r="D3350" s="280" t="s">
        <v>208</v>
      </c>
      <c r="E3350" s="281"/>
      <c r="F3350" s="281"/>
      <c r="G3350" s="3" t="s">
        <v>154</v>
      </c>
      <c r="H3350" s="3" t="s">
        <v>416</v>
      </c>
      <c r="I3350" s="5">
        <v>892</v>
      </c>
    </row>
    <row r="3351" spans="1:9" ht="20.100000000000001" customHeight="1" x14ac:dyDescent="0.25">
      <c r="A3351" s="142"/>
      <c r="B3351" s="181"/>
      <c r="C3351" s="178" t="s">
        <v>158</v>
      </c>
      <c r="D3351" s="179"/>
      <c r="E3351" s="179"/>
      <c r="F3351" s="179"/>
      <c r="G3351" s="3" t="s">
        <v>154</v>
      </c>
      <c r="H3351" s="3" t="s">
        <v>416</v>
      </c>
      <c r="I3351" s="5">
        <v>3</v>
      </c>
    </row>
    <row r="3352" spans="1:9" ht="20.100000000000001" customHeight="1" x14ac:dyDescent="0.25">
      <c r="A3352" s="142"/>
      <c r="B3352" s="181"/>
      <c r="C3352" s="178" t="s">
        <v>165</v>
      </c>
      <c r="D3352" s="179"/>
      <c r="E3352" s="179"/>
      <c r="F3352" s="179"/>
      <c r="G3352" s="3" t="s">
        <v>154</v>
      </c>
      <c r="H3352" s="3" t="s">
        <v>416</v>
      </c>
      <c r="I3352" s="5">
        <v>1225</v>
      </c>
    </row>
    <row r="3353" spans="1:9" ht="20.100000000000001" customHeight="1" x14ac:dyDescent="0.25">
      <c r="A3353" s="142"/>
      <c r="B3353" s="180" t="s">
        <v>64</v>
      </c>
      <c r="C3353" s="178" t="s">
        <v>153</v>
      </c>
      <c r="D3353" s="179"/>
      <c r="E3353" s="179"/>
      <c r="F3353" s="179"/>
      <c r="G3353" s="3" t="s">
        <v>154</v>
      </c>
      <c r="H3353" s="3" t="s">
        <v>416</v>
      </c>
      <c r="I3353" s="5">
        <v>21379</v>
      </c>
    </row>
    <row r="3354" spans="1:9" ht="20.100000000000001" customHeight="1" x14ac:dyDescent="0.25">
      <c r="A3354" s="142"/>
      <c r="B3354" s="181"/>
      <c r="C3354" s="178" t="s">
        <v>161</v>
      </c>
      <c r="D3354" s="179"/>
      <c r="E3354" s="179"/>
      <c r="F3354" s="179"/>
      <c r="G3354" s="3" t="s">
        <v>154</v>
      </c>
      <c r="H3354" s="3" t="s">
        <v>416</v>
      </c>
      <c r="I3354" s="5">
        <v>23842</v>
      </c>
    </row>
    <row r="3355" spans="1:9" ht="20.100000000000001" customHeight="1" x14ac:dyDescent="0.25">
      <c r="A3355" s="142"/>
      <c r="B3355" s="181"/>
      <c r="C3355" s="178" t="s">
        <v>166</v>
      </c>
      <c r="D3355" s="179"/>
      <c r="E3355" s="179"/>
      <c r="F3355" s="179"/>
      <c r="G3355" s="3" t="s">
        <v>154</v>
      </c>
      <c r="H3355" s="3" t="s">
        <v>416</v>
      </c>
      <c r="I3355" s="5">
        <v>60422</v>
      </c>
    </row>
    <row r="3356" spans="1:9" ht="20.100000000000001" customHeight="1" x14ac:dyDescent="0.25">
      <c r="A3356" s="142"/>
      <c r="B3356" s="181"/>
      <c r="C3356" s="178" t="s">
        <v>156</v>
      </c>
      <c r="D3356" s="179"/>
      <c r="E3356" s="179"/>
      <c r="F3356" s="179"/>
      <c r="G3356" s="3" t="s">
        <v>154</v>
      </c>
      <c r="H3356" s="3" t="s">
        <v>416</v>
      </c>
      <c r="I3356" s="5">
        <v>14892</v>
      </c>
    </row>
    <row r="3357" spans="1:9" ht="20.100000000000001" customHeight="1" x14ac:dyDescent="0.25">
      <c r="A3357" s="142"/>
      <c r="B3357" s="181"/>
      <c r="C3357" s="178" t="s">
        <v>372</v>
      </c>
      <c r="D3357" s="280" t="s">
        <v>373</v>
      </c>
      <c r="E3357" s="281"/>
      <c r="F3357" s="281"/>
      <c r="G3357" s="3" t="s">
        <v>154</v>
      </c>
      <c r="H3357" s="3" t="s">
        <v>416</v>
      </c>
      <c r="I3357" s="5">
        <v>310</v>
      </c>
    </row>
    <row r="3358" spans="1:9" ht="20.100000000000001" customHeight="1" x14ac:dyDescent="0.25">
      <c r="A3358" s="142"/>
      <c r="B3358" s="181"/>
      <c r="C3358" s="179"/>
      <c r="D3358" s="280" t="s">
        <v>208</v>
      </c>
      <c r="E3358" s="281"/>
      <c r="F3358" s="281"/>
      <c r="G3358" s="3" t="s">
        <v>154</v>
      </c>
      <c r="H3358" s="3" t="s">
        <v>416</v>
      </c>
      <c r="I3358" s="5">
        <v>435</v>
      </c>
    </row>
    <row r="3359" spans="1:9" ht="20.100000000000001" customHeight="1" x14ac:dyDescent="0.25">
      <c r="A3359" s="142"/>
      <c r="B3359" s="181"/>
      <c r="C3359" s="178" t="s">
        <v>158</v>
      </c>
      <c r="D3359" s="179"/>
      <c r="E3359" s="179"/>
      <c r="F3359" s="179"/>
      <c r="G3359" s="3" t="s">
        <v>154</v>
      </c>
      <c r="H3359" s="3" t="s">
        <v>416</v>
      </c>
      <c r="I3359" s="5">
        <v>5</v>
      </c>
    </row>
    <row r="3360" spans="1:9" ht="20.100000000000001" customHeight="1" x14ac:dyDescent="0.25">
      <c r="A3360" s="142"/>
      <c r="B3360" s="181"/>
      <c r="C3360" s="178" t="s">
        <v>165</v>
      </c>
      <c r="D3360" s="179"/>
      <c r="E3360" s="179"/>
      <c r="F3360" s="179"/>
      <c r="G3360" s="3" t="s">
        <v>154</v>
      </c>
      <c r="H3360" s="3" t="s">
        <v>416</v>
      </c>
      <c r="I3360" s="5">
        <v>1300</v>
      </c>
    </row>
    <row r="3361" spans="1:9" ht="20.100000000000001" customHeight="1" x14ac:dyDescent="0.25">
      <c r="A3361" s="142"/>
      <c r="B3361" s="138" t="s">
        <v>143</v>
      </c>
      <c r="C3361" s="178" t="s">
        <v>153</v>
      </c>
      <c r="D3361" s="179"/>
      <c r="E3361" s="179"/>
      <c r="F3361" s="179"/>
      <c r="G3361" s="3" t="s">
        <v>154</v>
      </c>
      <c r="H3361" s="3" t="s">
        <v>416</v>
      </c>
      <c r="I3361" s="5">
        <v>1094</v>
      </c>
    </row>
    <row r="3362" spans="1:9" ht="20.100000000000001" customHeight="1" x14ac:dyDescent="0.25">
      <c r="A3362" s="143"/>
      <c r="B3362" s="139"/>
      <c r="C3362" s="178" t="s">
        <v>161</v>
      </c>
      <c r="D3362" s="179"/>
      <c r="E3362" s="179"/>
      <c r="F3362" s="179"/>
      <c r="G3362" s="3" t="s">
        <v>154</v>
      </c>
      <c r="H3362" s="3" t="s">
        <v>416</v>
      </c>
      <c r="I3362" s="5">
        <v>1355</v>
      </c>
    </row>
    <row r="3363" spans="1:9" ht="20.100000000000001" customHeight="1" x14ac:dyDescent="0.25">
      <c r="A3363" s="141" t="s">
        <v>159</v>
      </c>
      <c r="B3363" s="139"/>
      <c r="C3363" s="178" t="s">
        <v>166</v>
      </c>
      <c r="D3363" s="179"/>
      <c r="E3363" s="179"/>
      <c r="F3363" s="179"/>
      <c r="G3363" s="3" t="s">
        <v>154</v>
      </c>
      <c r="H3363" s="3" t="s">
        <v>416</v>
      </c>
      <c r="I3363" s="5">
        <v>6336</v>
      </c>
    </row>
    <row r="3364" spans="1:9" ht="20.100000000000001" customHeight="1" x14ac:dyDescent="0.25">
      <c r="A3364" s="142"/>
      <c r="B3364" s="139"/>
      <c r="C3364" s="178" t="s">
        <v>156</v>
      </c>
      <c r="D3364" s="179"/>
      <c r="E3364" s="179"/>
      <c r="F3364" s="179"/>
      <c r="G3364" s="3" t="s">
        <v>154</v>
      </c>
      <c r="H3364" s="3" t="s">
        <v>416</v>
      </c>
      <c r="I3364" s="5">
        <v>1373</v>
      </c>
    </row>
    <row r="3365" spans="1:9" ht="20.100000000000001" customHeight="1" x14ac:dyDescent="0.25">
      <c r="A3365" s="142"/>
      <c r="B3365" s="139"/>
      <c r="C3365" s="178" t="s">
        <v>162</v>
      </c>
      <c r="D3365" s="280" t="s">
        <v>163</v>
      </c>
      <c r="E3365" s="281"/>
      <c r="F3365" s="281"/>
      <c r="G3365" s="3" t="s">
        <v>154</v>
      </c>
      <c r="H3365" s="3" t="s">
        <v>416</v>
      </c>
      <c r="I3365" s="5">
        <v>42</v>
      </c>
    </row>
    <row r="3366" spans="1:9" ht="20.100000000000001" customHeight="1" x14ac:dyDescent="0.25">
      <c r="A3366" s="142"/>
      <c r="B3366" s="139"/>
      <c r="C3366" s="179"/>
      <c r="D3366" s="280" t="s">
        <v>208</v>
      </c>
      <c r="E3366" s="281"/>
      <c r="F3366" s="281"/>
      <c r="G3366" s="3" t="s">
        <v>154</v>
      </c>
      <c r="H3366" s="3" t="s">
        <v>416</v>
      </c>
      <c r="I3366" s="5">
        <v>136</v>
      </c>
    </row>
    <row r="3367" spans="1:9" ht="20.100000000000001" customHeight="1" x14ac:dyDescent="0.25">
      <c r="A3367" s="142"/>
      <c r="B3367" s="139"/>
      <c r="C3367" s="178" t="s">
        <v>158</v>
      </c>
      <c r="D3367" s="179"/>
      <c r="E3367" s="179"/>
      <c r="F3367" s="179"/>
      <c r="G3367" s="3" t="s">
        <v>154</v>
      </c>
      <c r="H3367" s="3" t="s">
        <v>416</v>
      </c>
      <c r="I3367" s="5">
        <v>0</v>
      </c>
    </row>
    <row r="3368" spans="1:9" ht="20.100000000000001" customHeight="1" x14ac:dyDescent="0.25">
      <c r="A3368" s="143"/>
      <c r="B3368" s="140"/>
      <c r="C3368" s="178" t="s">
        <v>165</v>
      </c>
      <c r="D3368" s="179"/>
      <c r="E3368" s="179"/>
      <c r="F3368" s="179"/>
      <c r="G3368" s="3" t="s">
        <v>154</v>
      </c>
      <c r="H3368" s="3" t="s">
        <v>416</v>
      </c>
      <c r="I3368" s="5">
        <v>40</v>
      </c>
    </row>
    <row r="3369" spans="1:9" ht="20.100000000000001" customHeight="1" x14ac:dyDescent="0.25">
      <c r="A3369" s="141" t="s">
        <v>167</v>
      </c>
      <c r="B3369" s="138" t="s">
        <v>257</v>
      </c>
      <c r="C3369" s="138" t="s">
        <v>170</v>
      </c>
      <c r="D3369" s="231" t="s">
        <v>33</v>
      </c>
      <c r="E3369" s="191"/>
      <c r="F3369" s="192"/>
      <c r="G3369" s="3" t="s">
        <v>154</v>
      </c>
      <c r="H3369" s="3" t="s">
        <v>416</v>
      </c>
      <c r="I3369" s="5">
        <f>I3370+I3371+I3372+I3373+I3374</f>
        <v>707780</v>
      </c>
    </row>
    <row r="3370" spans="1:9" ht="20.100000000000001" customHeight="1" x14ac:dyDescent="0.25">
      <c r="A3370" s="142"/>
      <c r="B3370" s="139"/>
      <c r="C3370" s="139"/>
      <c r="D3370" s="231" t="s">
        <v>174</v>
      </c>
      <c r="E3370" s="191"/>
      <c r="F3370" s="192"/>
      <c r="G3370" s="3" t="s">
        <v>154</v>
      </c>
      <c r="H3370" s="3" t="s">
        <v>416</v>
      </c>
      <c r="I3370" s="5">
        <v>2274</v>
      </c>
    </row>
    <row r="3371" spans="1:9" ht="20.100000000000001" customHeight="1" x14ac:dyDescent="0.25">
      <c r="A3371" s="142"/>
      <c r="B3371" s="139"/>
      <c r="C3371" s="139"/>
      <c r="D3371" s="231" t="s">
        <v>209</v>
      </c>
      <c r="E3371" s="191"/>
      <c r="F3371" s="192"/>
      <c r="G3371" s="3" t="s">
        <v>154</v>
      </c>
      <c r="H3371" s="3" t="s">
        <v>416</v>
      </c>
      <c r="I3371" s="5">
        <v>3789</v>
      </c>
    </row>
    <row r="3372" spans="1:9" ht="20.100000000000001" customHeight="1" x14ac:dyDescent="0.25">
      <c r="A3372" s="142"/>
      <c r="B3372" s="139"/>
      <c r="C3372" s="139"/>
      <c r="D3372" s="272" t="s">
        <v>171</v>
      </c>
      <c r="E3372" s="273"/>
      <c r="F3372" s="274"/>
      <c r="G3372" s="3" t="s">
        <v>154</v>
      </c>
      <c r="H3372" s="3" t="s">
        <v>416</v>
      </c>
      <c r="I3372" s="5">
        <v>88802</v>
      </c>
    </row>
    <row r="3373" spans="1:9" ht="20.100000000000001" customHeight="1" x14ac:dyDescent="0.25">
      <c r="A3373" s="142"/>
      <c r="B3373" s="139"/>
      <c r="C3373" s="139"/>
      <c r="D3373" s="231" t="s">
        <v>175</v>
      </c>
      <c r="E3373" s="191"/>
      <c r="F3373" s="192"/>
      <c r="G3373" s="3" t="s">
        <v>154</v>
      </c>
      <c r="H3373" s="3" t="s">
        <v>416</v>
      </c>
      <c r="I3373" s="5">
        <v>1073</v>
      </c>
    </row>
    <row r="3374" spans="1:9" ht="20.100000000000001" customHeight="1" x14ac:dyDescent="0.25">
      <c r="A3374" s="142"/>
      <c r="B3374" s="139"/>
      <c r="C3374" s="140"/>
      <c r="D3374" s="231" t="s">
        <v>168</v>
      </c>
      <c r="E3374" s="191"/>
      <c r="F3374" s="192"/>
      <c r="G3374" s="3" t="s">
        <v>154</v>
      </c>
      <c r="H3374" s="3" t="s">
        <v>416</v>
      </c>
      <c r="I3374" s="5">
        <v>611842</v>
      </c>
    </row>
    <row r="3375" spans="1:9" ht="20.100000000000001" customHeight="1" x14ac:dyDescent="0.25">
      <c r="A3375" s="142"/>
      <c r="B3375" s="139"/>
      <c r="C3375" s="272" t="s">
        <v>172</v>
      </c>
      <c r="D3375" s="164"/>
      <c r="E3375" s="164"/>
      <c r="F3375" s="165"/>
      <c r="G3375" s="3" t="s">
        <v>154</v>
      </c>
      <c r="H3375" s="3" t="s">
        <v>415</v>
      </c>
      <c r="I3375" s="5">
        <v>405603</v>
      </c>
    </row>
    <row r="3376" spans="1:9" ht="20.100000000000001" customHeight="1" x14ac:dyDescent="0.25">
      <c r="A3376" s="142"/>
      <c r="B3376" s="140"/>
      <c r="C3376" s="272" t="s">
        <v>176</v>
      </c>
      <c r="D3376" s="164"/>
      <c r="E3376" s="164"/>
      <c r="F3376" s="165"/>
      <c r="G3376" s="3" t="s">
        <v>177</v>
      </c>
      <c r="H3376" s="3" t="s">
        <v>415</v>
      </c>
      <c r="I3376" s="5">
        <v>4394</v>
      </c>
    </row>
    <row r="3377" spans="1:9" ht="20.100000000000001" customHeight="1" x14ac:dyDescent="0.25">
      <c r="A3377" s="142"/>
      <c r="B3377" s="138" t="s">
        <v>36</v>
      </c>
      <c r="C3377" s="138" t="s">
        <v>170</v>
      </c>
      <c r="D3377" s="231" t="s">
        <v>33</v>
      </c>
      <c r="E3377" s="191"/>
      <c r="F3377" s="192"/>
      <c r="G3377" s="3" t="s">
        <v>154</v>
      </c>
      <c r="H3377" s="3" t="s">
        <v>416</v>
      </c>
      <c r="I3377" s="5">
        <v>4714</v>
      </c>
    </row>
    <row r="3378" spans="1:9" ht="20.100000000000001" customHeight="1" x14ac:dyDescent="0.25">
      <c r="A3378" s="142"/>
      <c r="B3378" s="139"/>
      <c r="C3378" s="139"/>
      <c r="D3378" s="231" t="s">
        <v>174</v>
      </c>
      <c r="E3378" s="191"/>
      <c r="F3378" s="192"/>
      <c r="G3378" s="3" t="s">
        <v>154</v>
      </c>
      <c r="H3378" s="3" t="s">
        <v>416</v>
      </c>
      <c r="I3378" s="5">
        <v>0</v>
      </c>
    </row>
    <row r="3379" spans="1:9" ht="20.100000000000001" customHeight="1" x14ac:dyDescent="0.25">
      <c r="A3379" s="142"/>
      <c r="B3379" s="139"/>
      <c r="C3379" s="139"/>
      <c r="D3379" s="231" t="s">
        <v>209</v>
      </c>
      <c r="E3379" s="191"/>
      <c r="F3379" s="192"/>
      <c r="G3379" s="3" t="s">
        <v>154</v>
      </c>
      <c r="H3379" s="3" t="s">
        <v>416</v>
      </c>
      <c r="I3379" s="5">
        <v>264</v>
      </c>
    </row>
    <row r="3380" spans="1:9" ht="20.100000000000001" customHeight="1" x14ac:dyDescent="0.25">
      <c r="A3380" s="142"/>
      <c r="B3380" s="139"/>
      <c r="C3380" s="139"/>
      <c r="D3380" s="272" t="s">
        <v>171</v>
      </c>
      <c r="E3380" s="273"/>
      <c r="F3380" s="274"/>
      <c r="G3380" s="3" t="s">
        <v>154</v>
      </c>
      <c r="H3380" s="3" t="s">
        <v>416</v>
      </c>
      <c r="I3380" s="5">
        <v>736</v>
      </c>
    </row>
    <row r="3381" spans="1:9" ht="20.100000000000001" customHeight="1" x14ac:dyDescent="0.25">
      <c r="A3381" s="142"/>
      <c r="B3381" s="139"/>
      <c r="C3381" s="139"/>
      <c r="D3381" s="231" t="s">
        <v>175</v>
      </c>
      <c r="E3381" s="191"/>
      <c r="F3381" s="192"/>
      <c r="G3381" s="3" t="s">
        <v>154</v>
      </c>
      <c r="H3381" s="3" t="s">
        <v>416</v>
      </c>
      <c r="I3381" s="5">
        <v>24</v>
      </c>
    </row>
    <row r="3382" spans="1:9" ht="20.100000000000001" customHeight="1" x14ac:dyDescent="0.25">
      <c r="A3382" s="142"/>
      <c r="B3382" s="139"/>
      <c r="C3382" s="140"/>
      <c r="D3382" s="231" t="s">
        <v>168</v>
      </c>
      <c r="E3382" s="191"/>
      <c r="F3382" s="192"/>
      <c r="G3382" s="3" t="s">
        <v>154</v>
      </c>
      <c r="H3382" s="3" t="s">
        <v>416</v>
      </c>
      <c r="I3382" s="5">
        <v>3690</v>
      </c>
    </row>
    <row r="3383" spans="1:9" ht="20.100000000000001" customHeight="1" x14ac:dyDescent="0.25">
      <c r="A3383" s="142"/>
      <c r="B3383" s="139"/>
      <c r="C3383" s="272" t="s">
        <v>172</v>
      </c>
      <c r="D3383" s="164"/>
      <c r="E3383" s="164"/>
      <c r="F3383" s="165"/>
      <c r="G3383" s="3" t="s">
        <v>154</v>
      </c>
      <c r="H3383" s="3" t="s">
        <v>415</v>
      </c>
      <c r="I3383" s="5">
        <v>4047</v>
      </c>
    </row>
    <row r="3384" spans="1:9" ht="20.100000000000001" customHeight="1" x14ac:dyDescent="0.25">
      <c r="A3384" s="142"/>
      <c r="B3384" s="140"/>
      <c r="C3384" s="272" t="s">
        <v>176</v>
      </c>
      <c r="D3384" s="164"/>
      <c r="E3384" s="164"/>
      <c r="F3384" s="165"/>
      <c r="G3384" s="3" t="s">
        <v>177</v>
      </c>
      <c r="H3384" s="3" t="s">
        <v>415</v>
      </c>
      <c r="I3384" s="5">
        <v>72</v>
      </c>
    </row>
    <row r="3385" spans="1:9" ht="20.100000000000001" customHeight="1" x14ac:dyDescent="0.25">
      <c r="A3385" s="142"/>
      <c r="B3385" s="138" t="s">
        <v>202</v>
      </c>
      <c r="C3385" s="138" t="s">
        <v>170</v>
      </c>
      <c r="D3385" s="231" t="s">
        <v>33</v>
      </c>
      <c r="E3385" s="191"/>
      <c r="F3385" s="192"/>
      <c r="G3385" s="3" t="s">
        <v>154</v>
      </c>
      <c r="H3385" s="3" t="s">
        <v>416</v>
      </c>
      <c r="I3385" s="5">
        <v>18562</v>
      </c>
    </row>
    <row r="3386" spans="1:9" ht="20.100000000000001" customHeight="1" x14ac:dyDescent="0.25">
      <c r="A3386" s="142"/>
      <c r="B3386" s="139"/>
      <c r="C3386" s="139"/>
      <c r="D3386" s="231" t="s">
        <v>174</v>
      </c>
      <c r="E3386" s="191"/>
      <c r="F3386" s="192"/>
      <c r="G3386" s="3" t="s">
        <v>154</v>
      </c>
      <c r="H3386" s="3" t="s">
        <v>416</v>
      </c>
      <c r="I3386" s="5">
        <v>173</v>
      </c>
    </row>
    <row r="3387" spans="1:9" ht="20.100000000000001" customHeight="1" x14ac:dyDescent="0.25">
      <c r="A3387" s="142"/>
      <c r="B3387" s="139"/>
      <c r="C3387" s="139"/>
      <c r="D3387" s="231" t="s">
        <v>209</v>
      </c>
      <c r="E3387" s="191"/>
      <c r="F3387" s="192"/>
      <c r="G3387" s="3" t="s">
        <v>154</v>
      </c>
      <c r="H3387" s="3" t="s">
        <v>416</v>
      </c>
      <c r="I3387" s="5">
        <v>31</v>
      </c>
    </row>
    <row r="3388" spans="1:9" ht="20.100000000000001" customHeight="1" x14ac:dyDescent="0.25">
      <c r="A3388" s="142"/>
      <c r="B3388" s="139"/>
      <c r="C3388" s="139"/>
      <c r="D3388" s="272" t="s">
        <v>171</v>
      </c>
      <c r="E3388" s="273"/>
      <c r="F3388" s="274"/>
      <c r="G3388" s="3" t="s">
        <v>154</v>
      </c>
      <c r="H3388" s="3" t="s">
        <v>416</v>
      </c>
      <c r="I3388" s="5">
        <v>3328</v>
      </c>
    </row>
    <row r="3389" spans="1:9" ht="20.100000000000001" customHeight="1" x14ac:dyDescent="0.25">
      <c r="A3389" s="142"/>
      <c r="B3389" s="139"/>
      <c r="C3389" s="139"/>
      <c r="D3389" s="231" t="s">
        <v>175</v>
      </c>
      <c r="E3389" s="191"/>
      <c r="F3389" s="192"/>
      <c r="G3389" s="3" t="s">
        <v>154</v>
      </c>
      <c r="H3389" s="3" t="s">
        <v>416</v>
      </c>
      <c r="I3389" s="5">
        <v>20</v>
      </c>
    </row>
    <row r="3390" spans="1:9" ht="20.100000000000001" customHeight="1" x14ac:dyDescent="0.25">
      <c r="A3390" s="142"/>
      <c r="B3390" s="139"/>
      <c r="C3390" s="140"/>
      <c r="D3390" s="231" t="s">
        <v>168</v>
      </c>
      <c r="E3390" s="191"/>
      <c r="F3390" s="192"/>
      <c r="G3390" s="3" t="s">
        <v>154</v>
      </c>
      <c r="H3390" s="3" t="s">
        <v>416</v>
      </c>
      <c r="I3390" s="5">
        <v>15010</v>
      </c>
    </row>
    <row r="3391" spans="1:9" ht="20.100000000000001" customHeight="1" x14ac:dyDescent="0.25">
      <c r="A3391" s="142"/>
      <c r="B3391" s="139"/>
      <c r="C3391" s="272" t="s">
        <v>172</v>
      </c>
      <c r="D3391" s="164"/>
      <c r="E3391" s="164"/>
      <c r="F3391" s="165"/>
      <c r="G3391" s="3" t="s">
        <v>154</v>
      </c>
      <c r="H3391" s="3" t="s">
        <v>415</v>
      </c>
      <c r="I3391" s="5">
        <v>9765</v>
      </c>
    </row>
    <row r="3392" spans="1:9" ht="20.100000000000001" customHeight="1" x14ac:dyDescent="0.25">
      <c r="A3392" s="142"/>
      <c r="B3392" s="140"/>
      <c r="C3392" s="272" t="s">
        <v>374</v>
      </c>
      <c r="D3392" s="164"/>
      <c r="E3392" s="164"/>
      <c r="F3392" s="165"/>
      <c r="G3392" s="3" t="s">
        <v>375</v>
      </c>
      <c r="H3392" s="3" t="s">
        <v>415</v>
      </c>
      <c r="I3392" s="5">
        <v>156</v>
      </c>
    </row>
    <row r="3393" spans="1:9" ht="20.100000000000001" customHeight="1" x14ac:dyDescent="0.25">
      <c r="A3393" s="142"/>
      <c r="B3393" s="138" t="s">
        <v>146</v>
      </c>
      <c r="C3393" s="138" t="s">
        <v>170</v>
      </c>
      <c r="D3393" s="231" t="s">
        <v>33</v>
      </c>
      <c r="E3393" s="278"/>
      <c r="F3393" s="279"/>
      <c r="G3393" s="3" t="s">
        <v>154</v>
      </c>
      <c r="H3393" s="3" t="s">
        <v>416</v>
      </c>
      <c r="I3393" s="5">
        <v>44363</v>
      </c>
    </row>
    <row r="3394" spans="1:9" ht="20.100000000000001" customHeight="1" x14ac:dyDescent="0.25">
      <c r="A3394" s="142"/>
      <c r="B3394" s="139"/>
      <c r="C3394" s="139"/>
      <c r="D3394" s="231" t="s">
        <v>174</v>
      </c>
      <c r="E3394" s="278"/>
      <c r="F3394" s="279"/>
      <c r="G3394" s="3" t="s">
        <v>154</v>
      </c>
      <c r="H3394" s="3" t="s">
        <v>416</v>
      </c>
      <c r="I3394" s="5">
        <v>246</v>
      </c>
    </row>
    <row r="3395" spans="1:9" ht="20.100000000000001" customHeight="1" x14ac:dyDescent="0.25">
      <c r="A3395" s="142"/>
      <c r="B3395" s="139"/>
      <c r="C3395" s="139"/>
      <c r="D3395" s="231" t="s">
        <v>209</v>
      </c>
      <c r="E3395" s="278"/>
      <c r="F3395" s="279"/>
      <c r="G3395" s="3" t="s">
        <v>154</v>
      </c>
      <c r="H3395" s="3" t="s">
        <v>416</v>
      </c>
      <c r="I3395" s="5">
        <v>101</v>
      </c>
    </row>
    <row r="3396" spans="1:9" ht="20.100000000000001" customHeight="1" x14ac:dyDescent="0.25">
      <c r="A3396" s="142"/>
      <c r="B3396" s="139"/>
      <c r="C3396" s="139"/>
      <c r="D3396" s="231" t="s">
        <v>409</v>
      </c>
      <c r="E3396" s="278"/>
      <c r="F3396" s="279"/>
      <c r="G3396" s="3" t="s">
        <v>154</v>
      </c>
      <c r="H3396" s="3" t="s">
        <v>416</v>
      </c>
      <c r="I3396" s="5">
        <v>7725</v>
      </c>
    </row>
    <row r="3397" spans="1:9" ht="20.100000000000001" customHeight="1" x14ac:dyDescent="0.25">
      <c r="A3397" s="143"/>
      <c r="B3397" s="139"/>
      <c r="C3397" s="139"/>
      <c r="D3397" s="231" t="s">
        <v>175</v>
      </c>
      <c r="E3397" s="278"/>
      <c r="F3397" s="279"/>
      <c r="G3397" s="3" t="s">
        <v>154</v>
      </c>
      <c r="H3397" s="3" t="s">
        <v>416</v>
      </c>
      <c r="I3397" s="5">
        <v>55</v>
      </c>
    </row>
    <row r="3398" spans="1:9" ht="20.100000000000001" customHeight="1" x14ac:dyDescent="0.25">
      <c r="A3398" s="141" t="s">
        <v>167</v>
      </c>
      <c r="B3398" s="139"/>
      <c r="C3398" s="140"/>
      <c r="D3398" s="231" t="s">
        <v>168</v>
      </c>
      <c r="E3398" s="191"/>
      <c r="F3398" s="192"/>
      <c r="G3398" s="3" t="s">
        <v>154</v>
      </c>
      <c r="H3398" s="3" t="s">
        <v>416</v>
      </c>
      <c r="I3398" s="5">
        <v>36236</v>
      </c>
    </row>
    <row r="3399" spans="1:9" ht="20.100000000000001" customHeight="1" x14ac:dyDescent="0.25">
      <c r="A3399" s="142"/>
      <c r="B3399" s="139"/>
      <c r="C3399" s="272" t="s">
        <v>172</v>
      </c>
      <c r="D3399" s="164"/>
      <c r="E3399" s="164"/>
      <c r="F3399" s="165"/>
      <c r="G3399" s="3" t="s">
        <v>154</v>
      </c>
      <c r="H3399" s="3" t="s">
        <v>415</v>
      </c>
      <c r="I3399" s="5">
        <v>19209</v>
      </c>
    </row>
    <row r="3400" spans="1:9" ht="20.100000000000001" customHeight="1" x14ac:dyDescent="0.25">
      <c r="A3400" s="142"/>
      <c r="B3400" s="140"/>
      <c r="C3400" s="272" t="s">
        <v>176</v>
      </c>
      <c r="D3400" s="273"/>
      <c r="E3400" s="273"/>
      <c r="F3400" s="274"/>
      <c r="G3400" s="3" t="s">
        <v>177</v>
      </c>
      <c r="H3400" s="3" t="s">
        <v>415</v>
      </c>
      <c r="I3400" s="5">
        <v>276</v>
      </c>
    </row>
    <row r="3401" spans="1:9" ht="20.100000000000001" customHeight="1" x14ac:dyDescent="0.25">
      <c r="A3401" s="142"/>
      <c r="B3401" s="138" t="s">
        <v>50</v>
      </c>
      <c r="C3401" s="138" t="s">
        <v>170</v>
      </c>
      <c r="D3401" s="231" t="s">
        <v>33</v>
      </c>
      <c r="E3401" s="191"/>
      <c r="F3401" s="192"/>
      <c r="G3401" s="3" t="s">
        <v>154</v>
      </c>
      <c r="H3401" s="3" t="s">
        <v>416</v>
      </c>
      <c r="I3401" s="5">
        <v>39148</v>
      </c>
    </row>
    <row r="3402" spans="1:9" ht="20.100000000000001" customHeight="1" x14ac:dyDescent="0.25">
      <c r="A3402" s="142"/>
      <c r="B3402" s="139"/>
      <c r="C3402" s="139"/>
      <c r="D3402" s="231" t="s">
        <v>174</v>
      </c>
      <c r="E3402" s="191"/>
      <c r="F3402" s="192"/>
      <c r="G3402" s="3" t="s">
        <v>154</v>
      </c>
      <c r="H3402" s="3" t="s">
        <v>416</v>
      </c>
      <c r="I3402" s="5">
        <v>397</v>
      </c>
    </row>
    <row r="3403" spans="1:9" ht="20.100000000000001" customHeight="1" x14ac:dyDescent="0.25">
      <c r="A3403" s="142"/>
      <c r="B3403" s="139"/>
      <c r="C3403" s="139"/>
      <c r="D3403" s="231" t="s">
        <v>209</v>
      </c>
      <c r="E3403" s="191"/>
      <c r="F3403" s="192"/>
      <c r="G3403" s="3" t="s">
        <v>154</v>
      </c>
      <c r="H3403" s="3" t="s">
        <v>416</v>
      </c>
      <c r="I3403" s="5">
        <v>543</v>
      </c>
    </row>
    <row r="3404" spans="1:9" ht="20.100000000000001" customHeight="1" x14ac:dyDescent="0.25">
      <c r="A3404" s="142"/>
      <c r="B3404" s="139"/>
      <c r="C3404" s="139"/>
      <c r="D3404" s="272" t="s">
        <v>171</v>
      </c>
      <c r="E3404" s="273"/>
      <c r="F3404" s="274"/>
      <c r="G3404" s="3" t="s">
        <v>154</v>
      </c>
      <c r="H3404" s="3" t="s">
        <v>416</v>
      </c>
      <c r="I3404" s="5">
        <v>3079</v>
      </c>
    </row>
    <row r="3405" spans="1:9" ht="20.100000000000001" customHeight="1" x14ac:dyDescent="0.25">
      <c r="A3405" s="142"/>
      <c r="B3405" s="139"/>
      <c r="C3405" s="139"/>
      <c r="D3405" s="231" t="s">
        <v>175</v>
      </c>
      <c r="E3405" s="191"/>
      <c r="F3405" s="192"/>
      <c r="G3405" s="3" t="s">
        <v>154</v>
      </c>
      <c r="H3405" s="3" t="s">
        <v>416</v>
      </c>
      <c r="I3405" s="5">
        <v>39</v>
      </c>
    </row>
    <row r="3406" spans="1:9" ht="20.100000000000001" customHeight="1" x14ac:dyDescent="0.25">
      <c r="A3406" s="142"/>
      <c r="B3406" s="139"/>
      <c r="C3406" s="140"/>
      <c r="D3406" s="231" t="s">
        <v>168</v>
      </c>
      <c r="E3406" s="191"/>
      <c r="F3406" s="192"/>
      <c r="G3406" s="3" t="s">
        <v>154</v>
      </c>
      <c r="H3406" s="3" t="s">
        <v>416</v>
      </c>
      <c r="I3406" s="5">
        <v>35090</v>
      </c>
    </row>
    <row r="3407" spans="1:9" ht="20.100000000000001" customHeight="1" x14ac:dyDescent="0.25">
      <c r="A3407" s="142"/>
      <c r="B3407" s="139"/>
      <c r="C3407" s="272" t="s">
        <v>172</v>
      </c>
      <c r="D3407" s="164"/>
      <c r="E3407" s="164"/>
      <c r="F3407" s="165"/>
      <c r="G3407" s="3" t="s">
        <v>154</v>
      </c>
      <c r="H3407" s="3" t="s">
        <v>415</v>
      </c>
      <c r="I3407" s="5">
        <v>20186</v>
      </c>
    </row>
    <row r="3408" spans="1:9" ht="20.100000000000001" customHeight="1" x14ac:dyDescent="0.25">
      <c r="A3408" s="142"/>
      <c r="B3408" s="140"/>
      <c r="C3408" s="272" t="s">
        <v>176</v>
      </c>
      <c r="D3408" s="164"/>
      <c r="E3408" s="164"/>
      <c r="F3408" s="165"/>
      <c r="G3408" s="3" t="s">
        <v>177</v>
      </c>
      <c r="H3408" s="3" t="s">
        <v>415</v>
      </c>
      <c r="I3408" s="5">
        <v>228</v>
      </c>
    </row>
    <row r="3409" spans="1:9" ht="20.100000000000001" customHeight="1" x14ac:dyDescent="0.25">
      <c r="A3409" s="142"/>
      <c r="B3409" s="138" t="s">
        <v>247</v>
      </c>
      <c r="C3409" s="138" t="s">
        <v>170</v>
      </c>
      <c r="D3409" s="231" t="s">
        <v>33</v>
      </c>
      <c r="E3409" s="191"/>
      <c r="F3409" s="192"/>
      <c r="G3409" s="3" t="s">
        <v>154</v>
      </c>
      <c r="H3409" s="3" t="s">
        <v>416</v>
      </c>
      <c r="I3409" s="5">
        <v>34372</v>
      </c>
    </row>
    <row r="3410" spans="1:9" ht="20.100000000000001" customHeight="1" x14ac:dyDescent="0.25">
      <c r="A3410" s="142"/>
      <c r="B3410" s="177"/>
      <c r="C3410" s="139"/>
      <c r="D3410" s="231" t="s">
        <v>174</v>
      </c>
      <c r="E3410" s="191"/>
      <c r="F3410" s="192"/>
      <c r="G3410" s="3" t="s">
        <v>154</v>
      </c>
      <c r="H3410" s="3" t="s">
        <v>416</v>
      </c>
      <c r="I3410" s="5">
        <v>476</v>
      </c>
    </row>
    <row r="3411" spans="1:9" ht="20.100000000000001" customHeight="1" x14ac:dyDescent="0.25">
      <c r="A3411" s="142"/>
      <c r="B3411" s="177"/>
      <c r="C3411" s="139"/>
      <c r="D3411" s="231" t="s">
        <v>209</v>
      </c>
      <c r="E3411" s="191"/>
      <c r="F3411" s="192"/>
      <c r="G3411" s="3" t="s">
        <v>154</v>
      </c>
      <c r="H3411" s="3" t="s">
        <v>416</v>
      </c>
      <c r="I3411" s="5">
        <v>86</v>
      </c>
    </row>
    <row r="3412" spans="1:9" ht="20.100000000000001" customHeight="1" x14ac:dyDescent="0.25">
      <c r="A3412" s="142"/>
      <c r="B3412" s="177"/>
      <c r="C3412" s="139"/>
      <c r="D3412" s="272" t="s">
        <v>171</v>
      </c>
      <c r="E3412" s="273"/>
      <c r="F3412" s="274"/>
      <c r="G3412" s="3" t="s">
        <v>154</v>
      </c>
      <c r="H3412" s="3" t="s">
        <v>416</v>
      </c>
      <c r="I3412" s="5">
        <v>4142</v>
      </c>
    </row>
    <row r="3413" spans="1:9" ht="20.100000000000001" customHeight="1" x14ac:dyDescent="0.25">
      <c r="A3413" s="142"/>
      <c r="B3413" s="177"/>
      <c r="C3413" s="139"/>
      <c r="D3413" s="231" t="s">
        <v>175</v>
      </c>
      <c r="E3413" s="191"/>
      <c r="F3413" s="192"/>
      <c r="G3413" s="3" t="s">
        <v>154</v>
      </c>
      <c r="H3413" s="3" t="s">
        <v>416</v>
      </c>
      <c r="I3413" s="5">
        <v>94</v>
      </c>
    </row>
    <row r="3414" spans="1:9" ht="20.100000000000001" customHeight="1" x14ac:dyDescent="0.25">
      <c r="A3414" s="142"/>
      <c r="B3414" s="177"/>
      <c r="C3414" s="140"/>
      <c r="D3414" s="231" t="s">
        <v>168</v>
      </c>
      <c r="E3414" s="191"/>
      <c r="F3414" s="192"/>
      <c r="G3414" s="3" t="s">
        <v>154</v>
      </c>
      <c r="H3414" s="3" t="s">
        <v>416</v>
      </c>
      <c r="I3414" s="5">
        <v>29574</v>
      </c>
    </row>
    <row r="3415" spans="1:9" ht="20.100000000000001" customHeight="1" x14ac:dyDescent="0.25">
      <c r="A3415" s="142"/>
      <c r="B3415" s="177"/>
      <c r="C3415" s="272" t="s">
        <v>172</v>
      </c>
      <c r="D3415" s="164"/>
      <c r="E3415" s="164"/>
      <c r="F3415" s="165"/>
      <c r="G3415" s="3" t="s">
        <v>154</v>
      </c>
      <c r="H3415" s="3" t="s">
        <v>415</v>
      </c>
      <c r="I3415" s="5">
        <v>26129</v>
      </c>
    </row>
    <row r="3416" spans="1:9" ht="20.100000000000001" customHeight="1" x14ac:dyDescent="0.25">
      <c r="A3416" s="142"/>
      <c r="B3416" s="162"/>
      <c r="C3416" s="272" t="s">
        <v>176</v>
      </c>
      <c r="D3416" s="164"/>
      <c r="E3416" s="164"/>
      <c r="F3416" s="165"/>
      <c r="G3416" s="3" t="s">
        <v>177</v>
      </c>
      <c r="H3416" s="3" t="s">
        <v>415</v>
      </c>
      <c r="I3416" s="5">
        <v>228</v>
      </c>
    </row>
    <row r="3417" spans="1:9" ht="20.100000000000001" customHeight="1" x14ac:dyDescent="0.25">
      <c r="A3417" s="142"/>
      <c r="B3417" s="138" t="s">
        <v>214</v>
      </c>
      <c r="C3417" s="138" t="s">
        <v>170</v>
      </c>
      <c r="D3417" s="231" t="s">
        <v>33</v>
      </c>
      <c r="E3417" s="191"/>
      <c r="F3417" s="192"/>
      <c r="G3417" s="3" t="s">
        <v>154</v>
      </c>
      <c r="H3417" s="3" t="s">
        <v>416</v>
      </c>
      <c r="I3417" s="5">
        <v>53478</v>
      </c>
    </row>
    <row r="3418" spans="1:9" ht="20.100000000000001" customHeight="1" x14ac:dyDescent="0.25">
      <c r="A3418" s="142"/>
      <c r="B3418" s="177"/>
      <c r="C3418" s="139"/>
      <c r="D3418" s="231" t="s">
        <v>174</v>
      </c>
      <c r="E3418" s="191"/>
      <c r="F3418" s="192"/>
      <c r="G3418" s="3" t="s">
        <v>154</v>
      </c>
      <c r="H3418" s="3" t="s">
        <v>416</v>
      </c>
      <c r="I3418" s="5">
        <v>29</v>
      </c>
    </row>
    <row r="3419" spans="1:9" ht="20.100000000000001" customHeight="1" x14ac:dyDescent="0.25">
      <c r="A3419" s="142"/>
      <c r="B3419" s="177"/>
      <c r="C3419" s="139"/>
      <c r="D3419" s="231" t="s">
        <v>209</v>
      </c>
      <c r="E3419" s="191"/>
      <c r="F3419" s="192"/>
      <c r="G3419" s="3" t="s">
        <v>154</v>
      </c>
      <c r="H3419" s="3" t="s">
        <v>416</v>
      </c>
      <c r="I3419" s="5">
        <v>37</v>
      </c>
    </row>
    <row r="3420" spans="1:9" ht="20.100000000000001" customHeight="1" x14ac:dyDescent="0.25">
      <c r="A3420" s="142"/>
      <c r="B3420" s="177"/>
      <c r="C3420" s="139"/>
      <c r="D3420" s="272" t="s">
        <v>171</v>
      </c>
      <c r="E3420" s="273"/>
      <c r="F3420" s="274"/>
      <c r="G3420" s="3" t="s">
        <v>154</v>
      </c>
      <c r="H3420" s="3" t="s">
        <v>416</v>
      </c>
      <c r="I3420" s="5">
        <v>4340</v>
      </c>
    </row>
    <row r="3421" spans="1:9" ht="20.100000000000001" customHeight="1" x14ac:dyDescent="0.25">
      <c r="A3421" s="142"/>
      <c r="B3421" s="177"/>
      <c r="C3421" s="139"/>
      <c r="D3421" s="231" t="s">
        <v>175</v>
      </c>
      <c r="E3421" s="191"/>
      <c r="F3421" s="192"/>
      <c r="G3421" s="3" t="s">
        <v>154</v>
      </c>
      <c r="H3421" s="3" t="s">
        <v>416</v>
      </c>
      <c r="I3421" s="5">
        <v>61</v>
      </c>
    </row>
    <row r="3422" spans="1:9" ht="20.100000000000001" customHeight="1" x14ac:dyDescent="0.25">
      <c r="A3422" s="142"/>
      <c r="B3422" s="177"/>
      <c r="C3422" s="140"/>
      <c r="D3422" s="231" t="s">
        <v>168</v>
      </c>
      <c r="E3422" s="191"/>
      <c r="F3422" s="192"/>
      <c r="G3422" s="3" t="s">
        <v>154</v>
      </c>
      <c r="H3422" s="3" t="s">
        <v>416</v>
      </c>
      <c r="I3422" s="5">
        <v>49011</v>
      </c>
    </row>
    <row r="3423" spans="1:9" ht="20.100000000000001" customHeight="1" x14ac:dyDescent="0.25">
      <c r="A3423" s="142"/>
      <c r="B3423" s="177"/>
      <c r="C3423" s="272" t="s">
        <v>172</v>
      </c>
      <c r="D3423" s="164"/>
      <c r="E3423" s="164"/>
      <c r="F3423" s="165"/>
      <c r="G3423" s="3" t="s">
        <v>154</v>
      </c>
      <c r="H3423" s="3" t="s">
        <v>415</v>
      </c>
      <c r="I3423" s="5">
        <v>34424</v>
      </c>
    </row>
    <row r="3424" spans="1:9" ht="20.100000000000001" customHeight="1" x14ac:dyDescent="0.25">
      <c r="A3424" s="142"/>
      <c r="B3424" s="162"/>
      <c r="C3424" s="272" t="s">
        <v>176</v>
      </c>
      <c r="D3424" s="164"/>
      <c r="E3424" s="164"/>
      <c r="F3424" s="165"/>
      <c r="G3424" s="3" t="s">
        <v>177</v>
      </c>
      <c r="H3424" s="3" t="s">
        <v>415</v>
      </c>
      <c r="I3424" s="5">
        <v>252</v>
      </c>
    </row>
    <row r="3425" spans="1:9" ht="20.100000000000001" customHeight="1" x14ac:dyDescent="0.25">
      <c r="A3425" s="142"/>
      <c r="B3425" s="138" t="s">
        <v>155</v>
      </c>
      <c r="C3425" s="138" t="s">
        <v>170</v>
      </c>
      <c r="D3425" s="231" t="s">
        <v>33</v>
      </c>
      <c r="E3425" s="191"/>
      <c r="F3425" s="192"/>
      <c r="G3425" s="3" t="s">
        <v>154</v>
      </c>
      <c r="H3425" s="3" t="s">
        <v>416</v>
      </c>
      <c r="I3425" s="5">
        <v>54501</v>
      </c>
    </row>
    <row r="3426" spans="1:9" ht="20.100000000000001" customHeight="1" x14ac:dyDescent="0.25">
      <c r="A3426" s="142"/>
      <c r="B3426" s="177"/>
      <c r="C3426" s="139"/>
      <c r="D3426" s="231" t="s">
        <v>174</v>
      </c>
      <c r="E3426" s="191"/>
      <c r="F3426" s="192"/>
      <c r="G3426" s="3" t="s">
        <v>154</v>
      </c>
      <c r="H3426" s="3" t="s">
        <v>416</v>
      </c>
      <c r="I3426" s="5">
        <v>97</v>
      </c>
    </row>
    <row r="3427" spans="1:9" ht="20.100000000000001" customHeight="1" x14ac:dyDescent="0.25">
      <c r="A3427" s="142"/>
      <c r="B3427" s="177"/>
      <c r="C3427" s="139"/>
      <c r="D3427" s="231" t="s">
        <v>376</v>
      </c>
      <c r="E3427" s="191"/>
      <c r="F3427" s="192"/>
      <c r="G3427" s="3" t="s">
        <v>154</v>
      </c>
      <c r="H3427" s="3" t="s">
        <v>416</v>
      </c>
      <c r="I3427" s="5">
        <v>1562</v>
      </c>
    </row>
    <row r="3428" spans="1:9" ht="20.100000000000001" customHeight="1" x14ac:dyDescent="0.25">
      <c r="A3428" s="142"/>
      <c r="B3428" s="177"/>
      <c r="C3428" s="139"/>
      <c r="D3428" s="272" t="s">
        <v>171</v>
      </c>
      <c r="E3428" s="273"/>
      <c r="F3428" s="274"/>
      <c r="G3428" s="3" t="s">
        <v>154</v>
      </c>
      <c r="H3428" s="3" t="s">
        <v>416</v>
      </c>
      <c r="I3428" s="5">
        <v>5669</v>
      </c>
    </row>
    <row r="3429" spans="1:9" ht="20.100000000000001" customHeight="1" x14ac:dyDescent="0.25">
      <c r="A3429" s="142"/>
      <c r="B3429" s="177"/>
      <c r="C3429" s="139"/>
      <c r="D3429" s="231" t="s">
        <v>175</v>
      </c>
      <c r="E3429" s="191"/>
      <c r="F3429" s="192"/>
      <c r="G3429" s="3" t="s">
        <v>154</v>
      </c>
      <c r="H3429" s="3" t="s">
        <v>416</v>
      </c>
      <c r="I3429" s="5">
        <v>124</v>
      </c>
    </row>
    <row r="3430" spans="1:9" ht="20.100000000000001" customHeight="1" x14ac:dyDescent="0.25">
      <c r="A3430" s="142"/>
      <c r="B3430" s="177"/>
      <c r="C3430" s="140"/>
      <c r="D3430" s="231" t="s">
        <v>168</v>
      </c>
      <c r="E3430" s="191"/>
      <c r="F3430" s="192"/>
      <c r="G3430" s="3" t="s">
        <v>154</v>
      </c>
      <c r="H3430" s="3" t="s">
        <v>416</v>
      </c>
      <c r="I3430" s="5">
        <v>47049</v>
      </c>
    </row>
    <row r="3431" spans="1:9" ht="20.100000000000001" customHeight="1" x14ac:dyDescent="0.25">
      <c r="A3431" s="142"/>
      <c r="B3431" s="177"/>
      <c r="C3431" s="272" t="s">
        <v>172</v>
      </c>
      <c r="D3431" s="164"/>
      <c r="E3431" s="164"/>
      <c r="F3431" s="165"/>
      <c r="G3431" s="3" t="s">
        <v>154</v>
      </c>
      <c r="H3431" s="3" t="s">
        <v>415</v>
      </c>
      <c r="I3431" s="5">
        <v>29442</v>
      </c>
    </row>
    <row r="3432" spans="1:9" ht="20.100000000000001" customHeight="1" x14ac:dyDescent="0.25">
      <c r="A3432" s="143"/>
      <c r="B3432" s="162"/>
      <c r="C3432" s="272" t="s">
        <v>176</v>
      </c>
      <c r="D3432" s="164"/>
      <c r="E3432" s="164"/>
      <c r="F3432" s="165"/>
      <c r="G3432" s="3" t="s">
        <v>177</v>
      </c>
      <c r="H3432" s="3" t="s">
        <v>415</v>
      </c>
      <c r="I3432" s="5">
        <v>252</v>
      </c>
    </row>
    <row r="3433" spans="1:9" ht="20.100000000000001" customHeight="1" x14ac:dyDescent="0.25">
      <c r="A3433" s="141" t="s">
        <v>167</v>
      </c>
      <c r="B3433" s="174" t="s">
        <v>169</v>
      </c>
      <c r="C3433" s="138" t="s">
        <v>170</v>
      </c>
      <c r="D3433" s="231" t="s">
        <v>33</v>
      </c>
      <c r="E3433" s="191"/>
      <c r="F3433" s="192"/>
      <c r="G3433" s="3" t="s">
        <v>154</v>
      </c>
      <c r="H3433" s="3" t="s">
        <v>416</v>
      </c>
      <c r="I3433" s="5">
        <v>64858</v>
      </c>
    </row>
    <row r="3434" spans="1:9" ht="20.100000000000001" customHeight="1" x14ac:dyDescent="0.25">
      <c r="A3434" s="142"/>
      <c r="B3434" s="175"/>
      <c r="C3434" s="139"/>
      <c r="D3434" s="231" t="s">
        <v>174</v>
      </c>
      <c r="E3434" s="191"/>
      <c r="F3434" s="192"/>
      <c r="G3434" s="3" t="s">
        <v>154</v>
      </c>
      <c r="H3434" s="3" t="s">
        <v>416</v>
      </c>
      <c r="I3434" s="5">
        <v>0</v>
      </c>
    </row>
    <row r="3435" spans="1:9" ht="20.100000000000001" customHeight="1" x14ac:dyDescent="0.25">
      <c r="A3435" s="142"/>
      <c r="B3435" s="175"/>
      <c r="C3435" s="139"/>
      <c r="D3435" s="231" t="s">
        <v>209</v>
      </c>
      <c r="E3435" s="191"/>
      <c r="F3435" s="192"/>
      <c r="G3435" s="3" t="s">
        <v>154</v>
      </c>
      <c r="H3435" s="3" t="s">
        <v>416</v>
      </c>
      <c r="I3435" s="5">
        <v>131</v>
      </c>
    </row>
    <row r="3436" spans="1:9" ht="20.100000000000001" customHeight="1" x14ac:dyDescent="0.25">
      <c r="A3436" s="142"/>
      <c r="B3436" s="175"/>
      <c r="C3436" s="139"/>
      <c r="D3436" s="272" t="s">
        <v>171</v>
      </c>
      <c r="E3436" s="273"/>
      <c r="F3436" s="274"/>
      <c r="G3436" s="3" t="s">
        <v>154</v>
      </c>
      <c r="H3436" s="3" t="s">
        <v>416</v>
      </c>
      <c r="I3436" s="5">
        <v>7497</v>
      </c>
    </row>
    <row r="3437" spans="1:9" ht="20.100000000000001" customHeight="1" x14ac:dyDescent="0.25">
      <c r="A3437" s="142"/>
      <c r="B3437" s="175"/>
      <c r="C3437" s="139"/>
      <c r="D3437" s="231" t="s">
        <v>175</v>
      </c>
      <c r="E3437" s="191"/>
      <c r="F3437" s="192"/>
      <c r="G3437" s="3" t="s">
        <v>154</v>
      </c>
      <c r="H3437" s="3" t="s">
        <v>416</v>
      </c>
      <c r="I3437" s="5">
        <v>73</v>
      </c>
    </row>
    <row r="3438" spans="1:9" ht="20.100000000000001" customHeight="1" x14ac:dyDescent="0.25">
      <c r="A3438" s="142"/>
      <c r="B3438" s="175"/>
      <c r="C3438" s="140"/>
      <c r="D3438" s="231" t="s">
        <v>168</v>
      </c>
      <c r="E3438" s="191"/>
      <c r="F3438" s="192"/>
      <c r="G3438" s="3" t="s">
        <v>154</v>
      </c>
      <c r="H3438" s="3" t="s">
        <v>416</v>
      </c>
      <c r="I3438" s="5">
        <v>57157</v>
      </c>
    </row>
    <row r="3439" spans="1:9" ht="20.100000000000001" customHeight="1" x14ac:dyDescent="0.25">
      <c r="A3439" s="142"/>
      <c r="B3439" s="175"/>
      <c r="C3439" s="272" t="s">
        <v>172</v>
      </c>
      <c r="D3439" s="164"/>
      <c r="E3439" s="164"/>
      <c r="F3439" s="165"/>
      <c r="G3439" s="3" t="s">
        <v>154</v>
      </c>
      <c r="H3439" s="3" t="s">
        <v>415</v>
      </c>
      <c r="I3439" s="5">
        <v>41590</v>
      </c>
    </row>
    <row r="3440" spans="1:9" ht="20.100000000000001" customHeight="1" x14ac:dyDescent="0.25">
      <c r="A3440" s="142"/>
      <c r="B3440" s="176"/>
      <c r="C3440" s="272" t="s">
        <v>176</v>
      </c>
      <c r="D3440" s="164"/>
      <c r="E3440" s="164"/>
      <c r="F3440" s="165"/>
      <c r="G3440" s="3" t="s">
        <v>177</v>
      </c>
      <c r="H3440" s="3" t="s">
        <v>415</v>
      </c>
      <c r="I3440" s="5">
        <v>288</v>
      </c>
    </row>
    <row r="3441" spans="1:9" ht="20.100000000000001" customHeight="1" x14ac:dyDescent="0.25">
      <c r="A3441" s="142"/>
      <c r="B3441" s="138" t="s">
        <v>246</v>
      </c>
      <c r="C3441" s="138" t="s">
        <v>170</v>
      </c>
      <c r="D3441" s="231" t="s">
        <v>33</v>
      </c>
      <c r="E3441" s="191"/>
      <c r="F3441" s="192"/>
      <c r="G3441" s="3" t="s">
        <v>154</v>
      </c>
      <c r="H3441" s="3" t="s">
        <v>416</v>
      </c>
      <c r="I3441" s="5">
        <v>38147</v>
      </c>
    </row>
    <row r="3442" spans="1:9" ht="20.100000000000001" customHeight="1" x14ac:dyDescent="0.25">
      <c r="A3442" s="142"/>
      <c r="B3442" s="177"/>
      <c r="C3442" s="139"/>
      <c r="D3442" s="231" t="s">
        <v>174</v>
      </c>
      <c r="E3442" s="191"/>
      <c r="F3442" s="192"/>
      <c r="G3442" s="3" t="s">
        <v>154</v>
      </c>
      <c r="H3442" s="3" t="s">
        <v>416</v>
      </c>
      <c r="I3442" s="5">
        <v>35</v>
      </c>
    </row>
    <row r="3443" spans="1:9" ht="20.100000000000001" customHeight="1" x14ac:dyDescent="0.25">
      <c r="A3443" s="142"/>
      <c r="B3443" s="177"/>
      <c r="C3443" s="139"/>
      <c r="D3443" s="231" t="s">
        <v>209</v>
      </c>
      <c r="E3443" s="191"/>
      <c r="F3443" s="192"/>
      <c r="G3443" s="3" t="s">
        <v>154</v>
      </c>
      <c r="H3443" s="3" t="s">
        <v>416</v>
      </c>
      <c r="I3443" s="5">
        <v>84</v>
      </c>
    </row>
    <row r="3444" spans="1:9" ht="20.100000000000001" customHeight="1" x14ac:dyDescent="0.25">
      <c r="A3444" s="142"/>
      <c r="B3444" s="177"/>
      <c r="C3444" s="139"/>
      <c r="D3444" s="272" t="s">
        <v>171</v>
      </c>
      <c r="E3444" s="273"/>
      <c r="F3444" s="274"/>
      <c r="G3444" s="3" t="s">
        <v>154</v>
      </c>
      <c r="H3444" s="3" t="s">
        <v>416</v>
      </c>
      <c r="I3444" s="5">
        <v>6118</v>
      </c>
    </row>
    <row r="3445" spans="1:9" ht="20.100000000000001" customHeight="1" x14ac:dyDescent="0.25">
      <c r="A3445" s="142"/>
      <c r="B3445" s="177"/>
      <c r="C3445" s="139"/>
      <c r="D3445" s="231" t="s">
        <v>175</v>
      </c>
      <c r="E3445" s="191"/>
      <c r="F3445" s="192"/>
      <c r="G3445" s="3" t="s">
        <v>154</v>
      </c>
      <c r="H3445" s="3" t="s">
        <v>416</v>
      </c>
      <c r="I3445" s="5">
        <v>54</v>
      </c>
    </row>
    <row r="3446" spans="1:9" ht="20.100000000000001" customHeight="1" x14ac:dyDescent="0.25">
      <c r="A3446" s="142"/>
      <c r="B3446" s="177"/>
      <c r="C3446" s="140"/>
      <c r="D3446" s="231" t="s">
        <v>168</v>
      </c>
      <c r="E3446" s="191"/>
      <c r="F3446" s="192"/>
      <c r="G3446" s="3" t="s">
        <v>154</v>
      </c>
      <c r="H3446" s="3" t="s">
        <v>416</v>
      </c>
      <c r="I3446" s="5">
        <v>31856</v>
      </c>
    </row>
    <row r="3447" spans="1:9" ht="20.100000000000001" customHeight="1" x14ac:dyDescent="0.25">
      <c r="A3447" s="142"/>
      <c r="B3447" s="177"/>
      <c r="C3447" s="272" t="s">
        <v>172</v>
      </c>
      <c r="D3447" s="164"/>
      <c r="E3447" s="164"/>
      <c r="F3447" s="165"/>
      <c r="G3447" s="3" t="s">
        <v>154</v>
      </c>
      <c r="H3447" s="3" t="s">
        <v>415</v>
      </c>
      <c r="I3447" s="5">
        <v>24580</v>
      </c>
    </row>
    <row r="3448" spans="1:9" ht="20.100000000000001" customHeight="1" x14ac:dyDescent="0.25">
      <c r="A3448" s="142"/>
      <c r="B3448" s="162"/>
      <c r="C3448" s="272" t="s">
        <v>176</v>
      </c>
      <c r="D3448" s="164"/>
      <c r="E3448" s="164"/>
      <c r="F3448" s="165"/>
      <c r="G3448" s="3" t="s">
        <v>177</v>
      </c>
      <c r="H3448" s="3" t="s">
        <v>415</v>
      </c>
      <c r="I3448" s="5">
        <v>264</v>
      </c>
    </row>
    <row r="3449" spans="1:9" ht="20.100000000000001" customHeight="1" x14ac:dyDescent="0.25">
      <c r="A3449" s="142"/>
      <c r="B3449" s="138" t="s">
        <v>248</v>
      </c>
      <c r="C3449" s="138" t="s">
        <v>170</v>
      </c>
      <c r="D3449" s="231" t="s">
        <v>33</v>
      </c>
      <c r="E3449" s="191"/>
      <c r="F3449" s="192"/>
      <c r="G3449" s="3" t="s">
        <v>154</v>
      </c>
      <c r="H3449" s="3" t="s">
        <v>416</v>
      </c>
      <c r="I3449" s="5">
        <v>8567</v>
      </c>
    </row>
    <row r="3450" spans="1:9" ht="20.100000000000001" customHeight="1" x14ac:dyDescent="0.25">
      <c r="A3450" s="142"/>
      <c r="B3450" s="177"/>
      <c r="C3450" s="139"/>
      <c r="D3450" s="231" t="s">
        <v>174</v>
      </c>
      <c r="E3450" s="191"/>
      <c r="F3450" s="192"/>
      <c r="G3450" s="3" t="s">
        <v>154</v>
      </c>
      <c r="H3450" s="3" t="s">
        <v>416</v>
      </c>
      <c r="I3450" s="5">
        <v>0</v>
      </c>
    </row>
    <row r="3451" spans="1:9" ht="20.100000000000001" customHeight="1" x14ac:dyDescent="0.25">
      <c r="A3451" s="142"/>
      <c r="B3451" s="177"/>
      <c r="C3451" s="139"/>
      <c r="D3451" s="231" t="s">
        <v>209</v>
      </c>
      <c r="E3451" s="191"/>
      <c r="F3451" s="192"/>
      <c r="G3451" s="3" t="s">
        <v>154</v>
      </c>
      <c r="H3451" s="3" t="s">
        <v>416</v>
      </c>
      <c r="I3451" s="5">
        <v>3</v>
      </c>
    </row>
    <row r="3452" spans="1:9" ht="20.100000000000001" customHeight="1" x14ac:dyDescent="0.25">
      <c r="A3452" s="142"/>
      <c r="B3452" s="177"/>
      <c r="C3452" s="139"/>
      <c r="D3452" s="272" t="s">
        <v>171</v>
      </c>
      <c r="E3452" s="273"/>
      <c r="F3452" s="274"/>
      <c r="G3452" s="3" t="s">
        <v>154</v>
      </c>
      <c r="H3452" s="3" t="s">
        <v>416</v>
      </c>
      <c r="I3452" s="5">
        <v>1506</v>
      </c>
    </row>
    <row r="3453" spans="1:9" ht="20.100000000000001" customHeight="1" x14ac:dyDescent="0.25">
      <c r="A3453" s="142"/>
      <c r="B3453" s="177"/>
      <c r="C3453" s="139"/>
      <c r="D3453" s="231" t="s">
        <v>175</v>
      </c>
      <c r="E3453" s="191"/>
      <c r="F3453" s="192"/>
      <c r="G3453" s="3" t="s">
        <v>154</v>
      </c>
      <c r="H3453" s="3" t="s">
        <v>416</v>
      </c>
      <c r="I3453" s="5">
        <v>29</v>
      </c>
    </row>
    <row r="3454" spans="1:9" ht="20.100000000000001" customHeight="1" x14ac:dyDescent="0.25">
      <c r="A3454" s="142"/>
      <c r="B3454" s="177"/>
      <c r="C3454" s="140"/>
      <c r="D3454" s="231" t="s">
        <v>168</v>
      </c>
      <c r="E3454" s="191"/>
      <c r="F3454" s="192"/>
      <c r="G3454" s="3" t="s">
        <v>154</v>
      </c>
      <c r="H3454" s="3" t="s">
        <v>416</v>
      </c>
      <c r="I3454" s="5">
        <v>7029</v>
      </c>
    </row>
    <row r="3455" spans="1:9" ht="20.100000000000001" customHeight="1" x14ac:dyDescent="0.25">
      <c r="A3455" s="142"/>
      <c r="B3455" s="177"/>
      <c r="C3455" s="272" t="s">
        <v>172</v>
      </c>
      <c r="D3455" s="164"/>
      <c r="E3455" s="164"/>
      <c r="F3455" s="165"/>
      <c r="G3455" s="3" t="s">
        <v>154</v>
      </c>
      <c r="H3455" s="3" t="s">
        <v>415</v>
      </c>
      <c r="I3455" s="5">
        <v>6812</v>
      </c>
    </row>
    <row r="3456" spans="1:9" ht="20.100000000000001" customHeight="1" x14ac:dyDescent="0.25">
      <c r="A3456" s="142"/>
      <c r="B3456" s="162"/>
      <c r="C3456" s="272" t="s">
        <v>176</v>
      </c>
      <c r="D3456" s="164"/>
      <c r="E3456" s="164"/>
      <c r="F3456" s="165"/>
      <c r="G3456" s="3" t="s">
        <v>177</v>
      </c>
      <c r="H3456" s="3" t="s">
        <v>415</v>
      </c>
      <c r="I3456" s="5">
        <v>96</v>
      </c>
    </row>
    <row r="3457" spans="1:9" ht="20.100000000000001" customHeight="1" x14ac:dyDescent="0.25">
      <c r="A3457" s="142"/>
      <c r="B3457" s="138" t="s">
        <v>157</v>
      </c>
      <c r="C3457" s="138" t="s">
        <v>170</v>
      </c>
      <c r="D3457" s="231" t="s">
        <v>33</v>
      </c>
      <c r="E3457" s="191"/>
      <c r="F3457" s="192"/>
      <c r="G3457" s="3" t="s">
        <v>154</v>
      </c>
      <c r="H3457" s="3" t="s">
        <v>416</v>
      </c>
      <c r="I3457" s="5">
        <v>13192</v>
      </c>
    </row>
    <row r="3458" spans="1:9" ht="20.100000000000001" customHeight="1" x14ac:dyDescent="0.25">
      <c r="A3458" s="142"/>
      <c r="B3458" s="139"/>
      <c r="C3458" s="139"/>
      <c r="D3458" s="231" t="s">
        <v>174</v>
      </c>
      <c r="E3458" s="191"/>
      <c r="F3458" s="192"/>
      <c r="G3458" s="3" t="s">
        <v>154</v>
      </c>
      <c r="H3458" s="3" t="s">
        <v>416</v>
      </c>
      <c r="I3458" s="5">
        <v>52</v>
      </c>
    </row>
    <row r="3459" spans="1:9" ht="20.100000000000001" customHeight="1" x14ac:dyDescent="0.25">
      <c r="A3459" s="142"/>
      <c r="B3459" s="139"/>
      <c r="C3459" s="139"/>
      <c r="D3459" s="231" t="s">
        <v>209</v>
      </c>
      <c r="E3459" s="191"/>
      <c r="F3459" s="192"/>
      <c r="G3459" s="3" t="s">
        <v>154</v>
      </c>
      <c r="H3459" s="3" t="s">
        <v>416</v>
      </c>
      <c r="I3459" s="5">
        <v>102</v>
      </c>
    </row>
    <row r="3460" spans="1:9" ht="20.100000000000001" customHeight="1" x14ac:dyDescent="0.25">
      <c r="A3460" s="142"/>
      <c r="B3460" s="139"/>
      <c r="C3460" s="139"/>
      <c r="D3460" s="272" t="s">
        <v>171</v>
      </c>
      <c r="E3460" s="273"/>
      <c r="F3460" s="274"/>
      <c r="G3460" s="3" t="s">
        <v>154</v>
      </c>
      <c r="H3460" s="3" t="s">
        <v>416</v>
      </c>
      <c r="I3460" s="5">
        <v>1225</v>
      </c>
    </row>
    <row r="3461" spans="1:9" ht="20.100000000000001" customHeight="1" x14ac:dyDescent="0.25">
      <c r="A3461" s="142"/>
      <c r="B3461" s="139"/>
      <c r="C3461" s="139"/>
      <c r="D3461" s="231" t="s">
        <v>175</v>
      </c>
      <c r="E3461" s="191"/>
      <c r="F3461" s="192"/>
      <c r="G3461" s="3" t="s">
        <v>154</v>
      </c>
      <c r="H3461" s="3" t="s">
        <v>416</v>
      </c>
      <c r="I3461" s="5">
        <v>28</v>
      </c>
    </row>
    <row r="3462" spans="1:9" ht="20.100000000000001" customHeight="1" x14ac:dyDescent="0.25">
      <c r="A3462" s="142"/>
      <c r="B3462" s="139"/>
      <c r="C3462" s="140"/>
      <c r="D3462" s="231" t="s">
        <v>377</v>
      </c>
      <c r="E3462" s="191"/>
      <c r="F3462" s="192"/>
      <c r="G3462" s="3" t="s">
        <v>154</v>
      </c>
      <c r="H3462" s="3" t="s">
        <v>416</v>
      </c>
      <c r="I3462" s="5">
        <v>11785</v>
      </c>
    </row>
    <row r="3463" spans="1:9" ht="20.100000000000001" customHeight="1" x14ac:dyDescent="0.25">
      <c r="A3463" s="142"/>
      <c r="B3463" s="139"/>
      <c r="C3463" s="272" t="s">
        <v>172</v>
      </c>
      <c r="D3463" s="164"/>
      <c r="E3463" s="164"/>
      <c r="F3463" s="165"/>
      <c r="G3463" s="3" t="s">
        <v>154</v>
      </c>
      <c r="H3463" s="3" t="s">
        <v>415</v>
      </c>
      <c r="I3463" s="5">
        <v>10888</v>
      </c>
    </row>
    <row r="3464" spans="1:9" ht="20.100000000000001" customHeight="1" x14ac:dyDescent="0.25">
      <c r="A3464" s="142"/>
      <c r="B3464" s="140"/>
      <c r="C3464" s="272" t="s">
        <v>176</v>
      </c>
      <c r="D3464" s="164"/>
      <c r="E3464" s="164"/>
      <c r="F3464" s="165"/>
      <c r="G3464" s="3" t="s">
        <v>177</v>
      </c>
      <c r="H3464" s="3" t="s">
        <v>415</v>
      </c>
      <c r="I3464" s="5">
        <v>120</v>
      </c>
    </row>
    <row r="3465" spans="1:9" ht="20.100000000000001" customHeight="1" x14ac:dyDescent="0.25">
      <c r="A3465" s="142"/>
      <c r="B3465" s="138" t="s">
        <v>55</v>
      </c>
      <c r="C3465" s="138" t="s">
        <v>170</v>
      </c>
      <c r="D3465" s="231" t="s">
        <v>33</v>
      </c>
      <c r="E3465" s="164"/>
      <c r="F3465" s="165"/>
      <c r="G3465" s="3" t="s">
        <v>154</v>
      </c>
      <c r="H3465" s="3" t="s">
        <v>416</v>
      </c>
      <c r="I3465" s="5">
        <v>25146</v>
      </c>
    </row>
    <row r="3466" spans="1:9" ht="20.100000000000001" customHeight="1" x14ac:dyDescent="0.25">
      <c r="A3466" s="142"/>
      <c r="B3466" s="139"/>
      <c r="C3466" s="139"/>
      <c r="D3466" s="231" t="s">
        <v>174</v>
      </c>
      <c r="E3466" s="164"/>
      <c r="F3466" s="165"/>
      <c r="G3466" s="3" t="s">
        <v>154</v>
      </c>
      <c r="H3466" s="3" t="s">
        <v>416</v>
      </c>
      <c r="I3466" s="5">
        <v>274</v>
      </c>
    </row>
    <row r="3467" spans="1:9" ht="20.100000000000001" customHeight="1" x14ac:dyDescent="0.25">
      <c r="A3467" s="143"/>
      <c r="B3467" s="139"/>
      <c r="C3467" s="139"/>
      <c r="D3467" s="231" t="s">
        <v>209</v>
      </c>
      <c r="E3467" s="164"/>
      <c r="F3467" s="165"/>
      <c r="G3467" s="3" t="s">
        <v>154</v>
      </c>
      <c r="H3467" s="3" t="s">
        <v>416</v>
      </c>
      <c r="I3467" s="5">
        <v>14</v>
      </c>
    </row>
    <row r="3468" spans="1:9" ht="20.100000000000001" customHeight="1" x14ac:dyDescent="0.25">
      <c r="A3468" s="141" t="s">
        <v>167</v>
      </c>
      <c r="B3468" s="139"/>
      <c r="C3468" s="139"/>
      <c r="D3468" s="272" t="s">
        <v>171</v>
      </c>
      <c r="E3468" s="273"/>
      <c r="F3468" s="274"/>
      <c r="G3468" s="3" t="s">
        <v>154</v>
      </c>
      <c r="H3468" s="3" t="s">
        <v>416</v>
      </c>
      <c r="I3468" s="5">
        <v>2289</v>
      </c>
    </row>
    <row r="3469" spans="1:9" ht="20.100000000000001" customHeight="1" x14ac:dyDescent="0.25">
      <c r="A3469" s="142"/>
      <c r="B3469" s="139"/>
      <c r="C3469" s="139"/>
      <c r="D3469" s="231" t="s">
        <v>175</v>
      </c>
      <c r="E3469" s="191"/>
      <c r="F3469" s="192"/>
      <c r="G3469" s="3" t="s">
        <v>154</v>
      </c>
      <c r="H3469" s="3" t="s">
        <v>416</v>
      </c>
      <c r="I3469" s="5">
        <v>40</v>
      </c>
    </row>
    <row r="3470" spans="1:9" ht="20.100000000000001" customHeight="1" x14ac:dyDescent="0.25">
      <c r="A3470" s="142"/>
      <c r="B3470" s="139"/>
      <c r="C3470" s="140"/>
      <c r="D3470" s="231" t="s">
        <v>168</v>
      </c>
      <c r="E3470" s="164"/>
      <c r="F3470" s="165"/>
      <c r="G3470" s="3" t="s">
        <v>154</v>
      </c>
      <c r="H3470" s="3" t="s">
        <v>416</v>
      </c>
      <c r="I3470" s="5">
        <v>22529</v>
      </c>
    </row>
    <row r="3471" spans="1:9" ht="20.100000000000001" customHeight="1" x14ac:dyDescent="0.25">
      <c r="A3471" s="142"/>
      <c r="B3471" s="139"/>
      <c r="C3471" s="272" t="s">
        <v>172</v>
      </c>
      <c r="D3471" s="273"/>
      <c r="E3471" s="273"/>
      <c r="F3471" s="274"/>
      <c r="G3471" s="3" t="s">
        <v>154</v>
      </c>
      <c r="H3471" s="3" t="s">
        <v>415</v>
      </c>
      <c r="I3471" s="5">
        <v>11658</v>
      </c>
    </row>
    <row r="3472" spans="1:9" ht="20.100000000000001" customHeight="1" x14ac:dyDescent="0.25">
      <c r="A3472" s="142"/>
      <c r="B3472" s="140"/>
      <c r="C3472" s="272" t="s">
        <v>176</v>
      </c>
      <c r="D3472" s="273"/>
      <c r="E3472" s="273"/>
      <c r="F3472" s="274"/>
      <c r="G3472" s="3" t="s">
        <v>177</v>
      </c>
      <c r="H3472" s="3" t="s">
        <v>415</v>
      </c>
      <c r="I3472" s="5">
        <v>120</v>
      </c>
    </row>
    <row r="3473" spans="1:9" ht="20.100000000000001" customHeight="1" x14ac:dyDescent="0.25">
      <c r="A3473" s="142"/>
      <c r="B3473" s="275" t="s">
        <v>39</v>
      </c>
      <c r="C3473" s="138" t="s">
        <v>170</v>
      </c>
      <c r="D3473" s="231" t="s">
        <v>33</v>
      </c>
      <c r="E3473" s="191"/>
      <c r="F3473" s="192"/>
      <c r="G3473" s="3" t="s">
        <v>154</v>
      </c>
      <c r="H3473" s="3" t="s">
        <v>416</v>
      </c>
      <c r="I3473" s="5">
        <v>23202</v>
      </c>
    </row>
    <row r="3474" spans="1:9" ht="20.100000000000001" customHeight="1" x14ac:dyDescent="0.25">
      <c r="A3474" s="142"/>
      <c r="B3474" s="276"/>
      <c r="C3474" s="139"/>
      <c r="D3474" s="231" t="s">
        <v>174</v>
      </c>
      <c r="E3474" s="191"/>
      <c r="F3474" s="192"/>
      <c r="G3474" s="3" t="s">
        <v>154</v>
      </c>
      <c r="H3474" s="3" t="s">
        <v>416</v>
      </c>
      <c r="I3474" s="5">
        <v>201</v>
      </c>
    </row>
    <row r="3475" spans="1:9" ht="20.100000000000001" customHeight="1" x14ac:dyDescent="0.25">
      <c r="A3475" s="142"/>
      <c r="B3475" s="276"/>
      <c r="C3475" s="139"/>
      <c r="D3475" s="231" t="s">
        <v>209</v>
      </c>
      <c r="E3475" s="191"/>
      <c r="F3475" s="192"/>
      <c r="G3475" s="3" t="s">
        <v>154</v>
      </c>
      <c r="H3475" s="3" t="s">
        <v>416</v>
      </c>
      <c r="I3475" s="5">
        <v>14</v>
      </c>
    </row>
    <row r="3476" spans="1:9" ht="20.100000000000001" customHeight="1" x14ac:dyDescent="0.25">
      <c r="A3476" s="142"/>
      <c r="B3476" s="276"/>
      <c r="C3476" s="139"/>
      <c r="D3476" s="272" t="s">
        <v>171</v>
      </c>
      <c r="E3476" s="273"/>
      <c r="F3476" s="274"/>
      <c r="G3476" s="3" t="s">
        <v>154</v>
      </c>
      <c r="H3476" s="3" t="s">
        <v>416</v>
      </c>
      <c r="I3476" s="5">
        <v>1951</v>
      </c>
    </row>
    <row r="3477" spans="1:9" ht="20.100000000000001" customHeight="1" x14ac:dyDescent="0.25">
      <c r="A3477" s="142"/>
      <c r="B3477" s="276"/>
      <c r="C3477" s="139"/>
      <c r="D3477" s="231" t="s">
        <v>175</v>
      </c>
      <c r="E3477" s="191"/>
      <c r="F3477" s="192"/>
      <c r="G3477" s="3" t="s">
        <v>154</v>
      </c>
      <c r="H3477" s="3" t="s">
        <v>416</v>
      </c>
      <c r="I3477" s="5">
        <v>39</v>
      </c>
    </row>
    <row r="3478" spans="1:9" ht="20.100000000000001" customHeight="1" x14ac:dyDescent="0.25">
      <c r="A3478" s="142"/>
      <c r="B3478" s="276"/>
      <c r="C3478" s="140"/>
      <c r="D3478" s="231" t="s">
        <v>168</v>
      </c>
      <c r="E3478" s="191"/>
      <c r="F3478" s="192"/>
      <c r="G3478" s="3" t="s">
        <v>154</v>
      </c>
      <c r="H3478" s="3" t="s">
        <v>416</v>
      </c>
      <c r="I3478" s="5">
        <v>20997</v>
      </c>
    </row>
    <row r="3479" spans="1:9" ht="20.100000000000001" customHeight="1" x14ac:dyDescent="0.25">
      <c r="A3479" s="142"/>
      <c r="B3479" s="276"/>
      <c r="C3479" s="272" t="s">
        <v>172</v>
      </c>
      <c r="D3479" s="273"/>
      <c r="E3479" s="273"/>
      <c r="F3479" s="274"/>
      <c r="G3479" s="3" t="s">
        <v>154</v>
      </c>
      <c r="H3479" s="3" t="s">
        <v>415</v>
      </c>
      <c r="I3479" s="5">
        <v>13338</v>
      </c>
    </row>
    <row r="3480" spans="1:9" ht="20.100000000000001" customHeight="1" x14ac:dyDescent="0.25">
      <c r="A3480" s="142"/>
      <c r="B3480" s="277"/>
      <c r="C3480" s="272" t="s">
        <v>176</v>
      </c>
      <c r="D3480" s="273"/>
      <c r="E3480" s="273"/>
      <c r="F3480" s="274"/>
      <c r="G3480" s="3" t="s">
        <v>177</v>
      </c>
      <c r="H3480" s="3" t="s">
        <v>415</v>
      </c>
      <c r="I3480" s="5">
        <v>132</v>
      </c>
    </row>
    <row r="3481" spans="1:9" ht="20.100000000000001" customHeight="1" x14ac:dyDescent="0.25">
      <c r="A3481" s="142"/>
      <c r="B3481" s="138" t="s">
        <v>147</v>
      </c>
      <c r="C3481" s="138" t="s">
        <v>170</v>
      </c>
      <c r="D3481" s="231" t="s">
        <v>33</v>
      </c>
      <c r="E3481" s="191"/>
      <c r="F3481" s="192"/>
      <c r="G3481" s="3" t="s">
        <v>154</v>
      </c>
      <c r="H3481" s="3" t="s">
        <v>416</v>
      </c>
      <c r="I3481" s="5">
        <v>13064</v>
      </c>
    </row>
    <row r="3482" spans="1:9" ht="20.100000000000001" customHeight="1" x14ac:dyDescent="0.25">
      <c r="A3482" s="142"/>
      <c r="B3482" s="177"/>
      <c r="C3482" s="139"/>
      <c r="D3482" s="231" t="s">
        <v>174</v>
      </c>
      <c r="E3482" s="191"/>
      <c r="F3482" s="192"/>
      <c r="G3482" s="3" t="s">
        <v>154</v>
      </c>
      <c r="H3482" s="3" t="s">
        <v>416</v>
      </c>
      <c r="I3482" s="5">
        <v>83</v>
      </c>
    </row>
    <row r="3483" spans="1:9" ht="20.100000000000001" customHeight="1" x14ac:dyDescent="0.25">
      <c r="A3483" s="142"/>
      <c r="B3483" s="177"/>
      <c r="C3483" s="139"/>
      <c r="D3483" s="231" t="s">
        <v>209</v>
      </c>
      <c r="E3483" s="191"/>
      <c r="F3483" s="192"/>
      <c r="G3483" s="3" t="s">
        <v>154</v>
      </c>
      <c r="H3483" s="3" t="s">
        <v>416</v>
      </c>
      <c r="I3483" s="5">
        <v>1</v>
      </c>
    </row>
    <row r="3484" spans="1:9" ht="20.100000000000001" customHeight="1" x14ac:dyDescent="0.25">
      <c r="A3484" s="142"/>
      <c r="B3484" s="177"/>
      <c r="C3484" s="139"/>
      <c r="D3484" s="272" t="s">
        <v>171</v>
      </c>
      <c r="E3484" s="273"/>
      <c r="F3484" s="274"/>
      <c r="G3484" s="3" t="s">
        <v>154</v>
      </c>
      <c r="H3484" s="3" t="s">
        <v>416</v>
      </c>
      <c r="I3484" s="5">
        <v>1878</v>
      </c>
    </row>
    <row r="3485" spans="1:9" ht="20.100000000000001" customHeight="1" x14ac:dyDescent="0.25">
      <c r="A3485" s="142"/>
      <c r="B3485" s="177"/>
      <c r="C3485" s="139"/>
      <c r="D3485" s="231" t="s">
        <v>175</v>
      </c>
      <c r="E3485" s="191"/>
      <c r="F3485" s="192"/>
      <c r="G3485" s="3" t="s">
        <v>154</v>
      </c>
      <c r="H3485" s="3" t="s">
        <v>416</v>
      </c>
      <c r="I3485" s="5">
        <v>29</v>
      </c>
    </row>
    <row r="3486" spans="1:9" ht="20.100000000000001" customHeight="1" x14ac:dyDescent="0.25">
      <c r="A3486" s="142"/>
      <c r="B3486" s="177"/>
      <c r="C3486" s="140"/>
      <c r="D3486" s="231" t="s">
        <v>168</v>
      </c>
      <c r="E3486" s="191"/>
      <c r="F3486" s="192"/>
      <c r="G3486" s="3" t="s">
        <v>154</v>
      </c>
      <c r="H3486" s="3" t="s">
        <v>416</v>
      </c>
      <c r="I3486" s="5">
        <v>11073</v>
      </c>
    </row>
    <row r="3487" spans="1:9" ht="20.100000000000001" customHeight="1" x14ac:dyDescent="0.25">
      <c r="A3487" s="142"/>
      <c r="B3487" s="177"/>
      <c r="C3487" s="272" t="s">
        <v>172</v>
      </c>
      <c r="D3487" s="273"/>
      <c r="E3487" s="273"/>
      <c r="F3487" s="274"/>
      <c r="G3487" s="3" t="s">
        <v>154</v>
      </c>
      <c r="H3487" s="3" t="s">
        <v>415</v>
      </c>
      <c r="I3487" s="5">
        <v>8623</v>
      </c>
    </row>
    <row r="3488" spans="1:9" ht="20.100000000000001" customHeight="1" x14ac:dyDescent="0.25">
      <c r="A3488" s="142"/>
      <c r="B3488" s="162"/>
      <c r="C3488" s="272" t="s">
        <v>176</v>
      </c>
      <c r="D3488" s="273"/>
      <c r="E3488" s="273"/>
      <c r="F3488" s="274"/>
      <c r="G3488" s="3" t="s">
        <v>177</v>
      </c>
      <c r="H3488" s="3" t="s">
        <v>415</v>
      </c>
      <c r="I3488" s="5">
        <v>96</v>
      </c>
    </row>
    <row r="3489" spans="1:9" ht="20.100000000000001" customHeight="1" x14ac:dyDescent="0.25">
      <c r="A3489" s="142"/>
      <c r="B3489" s="138" t="s">
        <v>57</v>
      </c>
      <c r="C3489" s="138" t="s">
        <v>170</v>
      </c>
      <c r="D3489" s="231" t="s">
        <v>33</v>
      </c>
      <c r="E3489" s="191"/>
      <c r="F3489" s="192"/>
      <c r="G3489" s="3" t="s">
        <v>154</v>
      </c>
      <c r="H3489" s="3" t="s">
        <v>416</v>
      </c>
      <c r="I3489" s="5">
        <v>8377</v>
      </c>
    </row>
    <row r="3490" spans="1:9" ht="20.100000000000001" customHeight="1" x14ac:dyDescent="0.25">
      <c r="A3490" s="142"/>
      <c r="B3490" s="139"/>
      <c r="C3490" s="139"/>
      <c r="D3490" s="231" t="s">
        <v>174</v>
      </c>
      <c r="E3490" s="191"/>
      <c r="F3490" s="192"/>
      <c r="G3490" s="3" t="s">
        <v>154</v>
      </c>
      <c r="H3490" s="3" t="s">
        <v>416</v>
      </c>
      <c r="I3490" s="5">
        <v>3</v>
      </c>
    </row>
    <row r="3491" spans="1:9" ht="20.100000000000001" customHeight="1" x14ac:dyDescent="0.25">
      <c r="A3491" s="142"/>
      <c r="B3491" s="139"/>
      <c r="C3491" s="139"/>
      <c r="D3491" s="231" t="s">
        <v>209</v>
      </c>
      <c r="E3491" s="191"/>
      <c r="F3491" s="192"/>
      <c r="G3491" s="3" t="s">
        <v>154</v>
      </c>
      <c r="H3491" s="3" t="s">
        <v>416</v>
      </c>
      <c r="I3491" s="5">
        <v>2</v>
      </c>
    </row>
    <row r="3492" spans="1:9" ht="20.100000000000001" customHeight="1" x14ac:dyDescent="0.25">
      <c r="A3492" s="142"/>
      <c r="B3492" s="139"/>
      <c r="C3492" s="139"/>
      <c r="D3492" s="272" t="s">
        <v>171</v>
      </c>
      <c r="E3492" s="273"/>
      <c r="F3492" s="274"/>
      <c r="G3492" s="3" t="s">
        <v>154</v>
      </c>
      <c r="H3492" s="3" t="s">
        <v>416</v>
      </c>
      <c r="I3492" s="5">
        <v>1355</v>
      </c>
    </row>
    <row r="3493" spans="1:9" ht="20.100000000000001" customHeight="1" x14ac:dyDescent="0.25">
      <c r="A3493" s="142"/>
      <c r="B3493" s="139"/>
      <c r="C3493" s="139"/>
      <c r="D3493" s="231" t="s">
        <v>175</v>
      </c>
      <c r="E3493" s="191"/>
      <c r="F3493" s="192"/>
      <c r="G3493" s="3" t="s">
        <v>154</v>
      </c>
      <c r="H3493" s="3" t="s">
        <v>416</v>
      </c>
      <c r="I3493" s="5">
        <v>9</v>
      </c>
    </row>
    <row r="3494" spans="1:9" ht="20.100000000000001" customHeight="1" x14ac:dyDescent="0.25">
      <c r="A3494" s="142"/>
      <c r="B3494" s="139"/>
      <c r="C3494" s="140"/>
      <c r="D3494" s="231" t="s">
        <v>168</v>
      </c>
      <c r="E3494" s="191"/>
      <c r="F3494" s="192"/>
      <c r="G3494" s="3" t="s">
        <v>154</v>
      </c>
      <c r="H3494" s="3" t="s">
        <v>416</v>
      </c>
      <c r="I3494" s="5">
        <v>7008</v>
      </c>
    </row>
    <row r="3495" spans="1:9" ht="20.100000000000001" customHeight="1" x14ac:dyDescent="0.25">
      <c r="A3495" s="142"/>
      <c r="B3495" s="139"/>
      <c r="C3495" s="272" t="s">
        <v>172</v>
      </c>
      <c r="D3495" s="273"/>
      <c r="E3495" s="273"/>
      <c r="F3495" s="274"/>
      <c r="G3495" s="3" t="s">
        <v>154</v>
      </c>
      <c r="H3495" s="3" t="s">
        <v>415</v>
      </c>
      <c r="I3495" s="5">
        <v>7411</v>
      </c>
    </row>
    <row r="3496" spans="1:9" ht="20.100000000000001" customHeight="1" x14ac:dyDescent="0.25">
      <c r="A3496" s="142"/>
      <c r="B3496" s="140"/>
      <c r="C3496" s="272" t="s">
        <v>176</v>
      </c>
      <c r="D3496" s="273"/>
      <c r="E3496" s="273"/>
      <c r="F3496" s="274"/>
      <c r="G3496" s="3" t="s">
        <v>177</v>
      </c>
      <c r="H3496" s="3" t="s">
        <v>415</v>
      </c>
      <c r="I3496" s="5">
        <v>107</v>
      </c>
    </row>
    <row r="3497" spans="1:9" ht="20.100000000000001" customHeight="1" x14ac:dyDescent="0.25">
      <c r="A3497" s="142"/>
      <c r="B3497" s="138" t="s">
        <v>378</v>
      </c>
      <c r="C3497" s="138" t="s">
        <v>379</v>
      </c>
      <c r="D3497" s="231" t="s">
        <v>33</v>
      </c>
      <c r="E3497" s="191"/>
      <c r="F3497" s="192"/>
      <c r="G3497" s="3" t="s">
        <v>154</v>
      </c>
      <c r="H3497" s="3" t="s">
        <v>416</v>
      </c>
      <c r="I3497" s="5">
        <v>10464</v>
      </c>
    </row>
    <row r="3498" spans="1:9" ht="20.100000000000001" customHeight="1" x14ac:dyDescent="0.25">
      <c r="A3498" s="142"/>
      <c r="B3498" s="139"/>
      <c r="C3498" s="139"/>
      <c r="D3498" s="231" t="s">
        <v>174</v>
      </c>
      <c r="E3498" s="191"/>
      <c r="F3498" s="192"/>
      <c r="G3498" s="3" t="s">
        <v>154</v>
      </c>
      <c r="H3498" s="3" t="s">
        <v>416</v>
      </c>
      <c r="I3498" s="5">
        <v>0</v>
      </c>
    </row>
    <row r="3499" spans="1:9" ht="20.100000000000001" customHeight="1" x14ac:dyDescent="0.25">
      <c r="A3499" s="142"/>
      <c r="B3499" s="139"/>
      <c r="C3499" s="139"/>
      <c r="D3499" s="231" t="s">
        <v>209</v>
      </c>
      <c r="E3499" s="191"/>
      <c r="F3499" s="192"/>
      <c r="G3499" s="3" t="s">
        <v>154</v>
      </c>
      <c r="H3499" s="3" t="s">
        <v>416</v>
      </c>
      <c r="I3499" s="5">
        <v>12</v>
      </c>
    </row>
    <row r="3500" spans="1:9" ht="20.100000000000001" customHeight="1" x14ac:dyDescent="0.25">
      <c r="A3500" s="142"/>
      <c r="B3500" s="139"/>
      <c r="C3500" s="139"/>
      <c r="D3500" s="272" t="s">
        <v>171</v>
      </c>
      <c r="E3500" s="273"/>
      <c r="F3500" s="274"/>
      <c r="G3500" s="3" t="s">
        <v>154</v>
      </c>
      <c r="H3500" s="3" t="s">
        <v>416</v>
      </c>
      <c r="I3500" s="5">
        <v>1500</v>
      </c>
    </row>
    <row r="3501" spans="1:9" ht="20.100000000000001" customHeight="1" x14ac:dyDescent="0.25">
      <c r="A3501" s="142"/>
      <c r="B3501" s="139"/>
      <c r="C3501" s="139"/>
      <c r="D3501" s="231" t="s">
        <v>175</v>
      </c>
      <c r="E3501" s="191"/>
      <c r="F3501" s="192"/>
      <c r="G3501" s="3" t="s">
        <v>154</v>
      </c>
      <c r="H3501" s="3" t="s">
        <v>416</v>
      </c>
      <c r="I3501" s="5">
        <v>23</v>
      </c>
    </row>
    <row r="3502" spans="1:9" ht="20.100000000000001" customHeight="1" x14ac:dyDescent="0.25">
      <c r="A3502" s="143"/>
      <c r="B3502" s="139"/>
      <c r="C3502" s="140"/>
      <c r="D3502" s="231" t="s">
        <v>168</v>
      </c>
      <c r="E3502" s="191"/>
      <c r="F3502" s="192"/>
      <c r="G3502" s="3" t="s">
        <v>154</v>
      </c>
      <c r="H3502" s="3" t="s">
        <v>416</v>
      </c>
      <c r="I3502" s="5">
        <v>8929</v>
      </c>
    </row>
    <row r="3503" spans="1:9" ht="20.100000000000001" customHeight="1" x14ac:dyDescent="0.25">
      <c r="A3503" s="141" t="s">
        <v>167</v>
      </c>
      <c r="B3503" s="139"/>
      <c r="C3503" s="272" t="s">
        <v>172</v>
      </c>
      <c r="D3503" s="164"/>
      <c r="E3503" s="164"/>
      <c r="F3503" s="165"/>
      <c r="G3503" s="3" t="s">
        <v>154</v>
      </c>
      <c r="H3503" s="3" t="s">
        <v>415</v>
      </c>
      <c r="I3503" s="5">
        <v>8013</v>
      </c>
    </row>
    <row r="3504" spans="1:9" ht="20.100000000000001" customHeight="1" x14ac:dyDescent="0.25">
      <c r="A3504" s="142"/>
      <c r="B3504" s="140"/>
      <c r="C3504" s="272" t="s">
        <v>176</v>
      </c>
      <c r="D3504" s="164"/>
      <c r="E3504" s="164"/>
      <c r="F3504" s="165"/>
      <c r="G3504" s="3" t="s">
        <v>177</v>
      </c>
      <c r="H3504" s="3" t="s">
        <v>415</v>
      </c>
      <c r="I3504" s="5">
        <v>120</v>
      </c>
    </row>
    <row r="3505" spans="1:9" ht="20.100000000000001" customHeight="1" x14ac:dyDescent="0.25">
      <c r="A3505" s="142"/>
      <c r="B3505" s="174" t="s">
        <v>58</v>
      </c>
      <c r="C3505" s="138" t="s">
        <v>170</v>
      </c>
      <c r="D3505" s="231" t="s">
        <v>33</v>
      </c>
      <c r="E3505" s="191"/>
      <c r="F3505" s="192"/>
      <c r="G3505" s="3" t="s">
        <v>154</v>
      </c>
      <c r="H3505" s="3" t="s">
        <v>416</v>
      </c>
      <c r="I3505" s="5">
        <v>22548</v>
      </c>
    </row>
    <row r="3506" spans="1:9" ht="20.100000000000001" customHeight="1" x14ac:dyDescent="0.25">
      <c r="A3506" s="142"/>
      <c r="B3506" s="175"/>
      <c r="C3506" s="139"/>
      <c r="D3506" s="231" t="s">
        <v>174</v>
      </c>
      <c r="E3506" s="191"/>
      <c r="F3506" s="192"/>
      <c r="G3506" s="3" t="s">
        <v>154</v>
      </c>
      <c r="H3506" s="3" t="s">
        <v>416</v>
      </c>
      <c r="I3506" s="5">
        <v>97</v>
      </c>
    </row>
    <row r="3507" spans="1:9" ht="20.100000000000001" customHeight="1" x14ac:dyDescent="0.25">
      <c r="A3507" s="142"/>
      <c r="B3507" s="175"/>
      <c r="C3507" s="139"/>
      <c r="D3507" s="231" t="s">
        <v>209</v>
      </c>
      <c r="E3507" s="191"/>
      <c r="F3507" s="192"/>
      <c r="G3507" s="3" t="s">
        <v>154</v>
      </c>
      <c r="H3507" s="3" t="s">
        <v>416</v>
      </c>
      <c r="I3507" s="5">
        <v>15</v>
      </c>
    </row>
    <row r="3508" spans="1:9" ht="20.100000000000001" customHeight="1" x14ac:dyDescent="0.25">
      <c r="A3508" s="142"/>
      <c r="B3508" s="175"/>
      <c r="C3508" s="139"/>
      <c r="D3508" s="272" t="s">
        <v>171</v>
      </c>
      <c r="E3508" s="273"/>
      <c r="F3508" s="274"/>
      <c r="G3508" s="3" t="s">
        <v>154</v>
      </c>
      <c r="H3508" s="3" t="s">
        <v>416</v>
      </c>
      <c r="I3508" s="5">
        <v>1658</v>
      </c>
    </row>
    <row r="3509" spans="1:9" ht="20.100000000000001" customHeight="1" x14ac:dyDescent="0.25">
      <c r="A3509" s="142"/>
      <c r="B3509" s="175"/>
      <c r="C3509" s="139"/>
      <c r="D3509" s="231" t="s">
        <v>175</v>
      </c>
      <c r="E3509" s="191"/>
      <c r="F3509" s="192"/>
      <c r="G3509" s="3" t="s">
        <v>154</v>
      </c>
      <c r="H3509" s="3" t="s">
        <v>416</v>
      </c>
      <c r="I3509" s="5">
        <v>36</v>
      </c>
    </row>
    <row r="3510" spans="1:9" ht="20.100000000000001" customHeight="1" x14ac:dyDescent="0.25">
      <c r="A3510" s="142"/>
      <c r="B3510" s="175"/>
      <c r="C3510" s="140"/>
      <c r="D3510" s="231" t="s">
        <v>168</v>
      </c>
      <c r="E3510" s="191"/>
      <c r="F3510" s="192"/>
      <c r="G3510" s="3" t="s">
        <v>154</v>
      </c>
      <c r="H3510" s="3" t="s">
        <v>416</v>
      </c>
      <c r="I3510" s="5">
        <v>20742</v>
      </c>
    </row>
    <row r="3511" spans="1:9" ht="20.100000000000001" customHeight="1" x14ac:dyDescent="0.25">
      <c r="A3511" s="142"/>
      <c r="B3511" s="175"/>
      <c r="C3511" s="272" t="s">
        <v>172</v>
      </c>
      <c r="D3511" s="164"/>
      <c r="E3511" s="164"/>
      <c r="F3511" s="165"/>
      <c r="G3511" s="3" t="s">
        <v>154</v>
      </c>
      <c r="H3511" s="3" t="s">
        <v>415</v>
      </c>
      <c r="I3511" s="5">
        <v>14585</v>
      </c>
    </row>
    <row r="3512" spans="1:9" ht="20.100000000000001" customHeight="1" x14ac:dyDescent="0.25">
      <c r="A3512" s="142"/>
      <c r="B3512" s="176"/>
      <c r="C3512" s="272" t="s">
        <v>176</v>
      </c>
      <c r="D3512" s="164"/>
      <c r="E3512" s="164"/>
      <c r="F3512" s="165"/>
      <c r="G3512" s="3" t="s">
        <v>177</v>
      </c>
      <c r="H3512" s="3" t="s">
        <v>415</v>
      </c>
      <c r="I3512" s="5">
        <v>144</v>
      </c>
    </row>
    <row r="3513" spans="1:9" ht="20.100000000000001" customHeight="1" x14ac:dyDescent="0.25">
      <c r="A3513" s="142"/>
      <c r="B3513" s="138" t="s">
        <v>238</v>
      </c>
      <c r="C3513" s="138" t="s">
        <v>170</v>
      </c>
      <c r="D3513" s="231" t="s">
        <v>33</v>
      </c>
      <c r="E3513" s="191"/>
      <c r="F3513" s="192"/>
      <c r="G3513" s="3" t="s">
        <v>154</v>
      </c>
      <c r="H3513" s="3" t="s">
        <v>416</v>
      </c>
      <c r="I3513" s="5">
        <v>32593</v>
      </c>
    </row>
    <row r="3514" spans="1:9" ht="20.100000000000001" customHeight="1" x14ac:dyDescent="0.25">
      <c r="A3514" s="142"/>
      <c r="B3514" s="177"/>
      <c r="C3514" s="139"/>
      <c r="D3514" s="231" t="s">
        <v>174</v>
      </c>
      <c r="E3514" s="191"/>
      <c r="F3514" s="192"/>
      <c r="G3514" s="3" t="s">
        <v>154</v>
      </c>
      <c r="H3514" s="3" t="s">
        <v>416</v>
      </c>
      <c r="I3514" s="5">
        <v>1</v>
      </c>
    </row>
    <row r="3515" spans="1:9" ht="20.100000000000001" customHeight="1" x14ac:dyDescent="0.25">
      <c r="A3515" s="142"/>
      <c r="B3515" s="177"/>
      <c r="C3515" s="139"/>
      <c r="D3515" s="231" t="s">
        <v>209</v>
      </c>
      <c r="E3515" s="191"/>
      <c r="F3515" s="192"/>
      <c r="G3515" s="3" t="s">
        <v>154</v>
      </c>
      <c r="H3515" s="3" t="s">
        <v>416</v>
      </c>
      <c r="I3515" s="5">
        <v>14</v>
      </c>
    </row>
    <row r="3516" spans="1:9" ht="20.100000000000001" customHeight="1" x14ac:dyDescent="0.25">
      <c r="A3516" s="142"/>
      <c r="B3516" s="177"/>
      <c r="C3516" s="139"/>
      <c r="D3516" s="272" t="s">
        <v>171</v>
      </c>
      <c r="E3516" s="273"/>
      <c r="F3516" s="274"/>
      <c r="G3516" s="3" t="s">
        <v>154</v>
      </c>
      <c r="H3516" s="3" t="s">
        <v>416</v>
      </c>
      <c r="I3516" s="5">
        <v>4457</v>
      </c>
    </row>
    <row r="3517" spans="1:9" ht="20.100000000000001" customHeight="1" x14ac:dyDescent="0.25">
      <c r="A3517" s="142"/>
      <c r="B3517" s="177"/>
      <c r="C3517" s="139"/>
      <c r="D3517" s="231" t="s">
        <v>175</v>
      </c>
      <c r="E3517" s="191"/>
      <c r="F3517" s="192"/>
      <c r="G3517" s="3" t="s">
        <v>154</v>
      </c>
      <c r="H3517" s="3" t="s">
        <v>416</v>
      </c>
      <c r="I3517" s="5">
        <v>18</v>
      </c>
    </row>
    <row r="3518" spans="1:9" ht="20.100000000000001" customHeight="1" x14ac:dyDescent="0.25">
      <c r="A3518" s="142"/>
      <c r="B3518" s="177"/>
      <c r="C3518" s="140"/>
      <c r="D3518" s="231" t="s">
        <v>168</v>
      </c>
      <c r="E3518" s="191"/>
      <c r="F3518" s="192"/>
      <c r="G3518" s="3" t="s">
        <v>154</v>
      </c>
      <c r="H3518" s="3" t="s">
        <v>416</v>
      </c>
      <c r="I3518" s="5">
        <v>28103</v>
      </c>
    </row>
    <row r="3519" spans="1:9" ht="20.100000000000001" customHeight="1" x14ac:dyDescent="0.25">
      <c r="A3519" s="142"/>
      <c r="B3519" s="177"/>
      <c r="C3519" s="272" t="s">
        <v>172</v>
      </c>
      <c r="D3519" s="164"/>
      <c r="E3519" s="164"/>
      <c r="F3519" s="165"/>
      <c r="G3519" s="3" t="s">
        <v>154</v>
      </c>
      <c r="H3519" s="3" t="s">
        <v>415</v>
      </c>
      <c r="I3519" s="5">
        <v>22668</v>
      </c>
    </row>
    <row r="3520" spans="1:9" ht="20.100000000000001" customHeight="1" x14ac:dyDescent="0.25">
      <c r="A3520" s="142"/>
      <c r="B3520" s="162"/>
      <c r="C3520" s="272" t="s">
        <v>176</v>
      </c>
      <c r="D3520" s="164"/>
      <c r="E3520" s="164"/>
      <c r="F3520" s="165"/>
      <c r="G3520" s="3" t="s">
        <v>177</v>
      </c>
      <c r="H3520" s="3" t="s">
        <v>415</v>
      </c>
      <c r="I3520" s="5">
        <v>144</v>
      </c>
    </row>
    <row r="3521" spans="1:9" ht="20.100000000000001" customHeight="1" x14ac:dyDescent="0.25">
      <c r="A3521" s="142"/>
      <c r="B3521" s="138" t="s">
        <v>305</v>
      </c>
      <c r="C3521" s="138" t="s">
        <v>170</v>
      </c>
      <c r="D3521" s="231" t="s">
        <v>33</v>
      </c>
      <c r="E3521" s="191"/>
      <c r="F3521" s="192"/>
      <c r="G3521" s="3" t="s">
        <v>154</v>
      </c>
      <c r="H3521" s="3" t="s">
        <v>416</v>
      </c>
      <c r="I3521" s="5">
        <v>3087</v>
      </c>
    </row>
    <row r="3522" spans="1:9" ht="20.100000000000001" customHeight="1" x14ac:dyDescent="0.25">
      <c r="A3522" s="142"/>
      <c r="B3522" s="177"/>
      <c r="C3522" s="139"/>
      <c r="D3522" s="231" t="s">
        <v>174</v>
      </c>
      <c r="E3522" s="191"/>
      <c r="F3522" s="192"/>
      <c r="G3522" s="3" t="s">
        <v>154</v>
      </c>
      <c r="H3522" s="3" t="s">
        <v>416</v>
      </c>
      <c r="I3522" s="5">
        <v>24</v>
      </c>
    </row>
    <row r="3523" spans="1:9" ht="20.100000000000001" customHeight="1" x14ac:dyDescent="0.25">
      <c r="A3523" s="142"/>
      <c r="B3523" s="177"/>
      <c r="C3523" s="139"/>
      <c r="D3523" s="231" t="s">
        <v>209</v>
      </c>
      <c r="E3523" s="191"/>
      <c r="F3523" s="192"/>
      <c r="G3523" s="3" t="s">
        <v>154</v>
      </c>
      <c r="H3523" s="3" t="s">
        <v>416</v>
      </c>
      <c r="I3523" s="5">
        <v>3</v>
      </c>
    </row>
    <row r="3524" spans="1:9" ht="20.100000000000001" customHeight="1" x14ac:dyDescent="0.25">
      <c r="A3524" s="142"/>
      <c r="B3524" s="177"/>
      <c r="C3524" s="139"/>
      <c r="D3524" s="272" t="s">
        <v>171</v>
      </c>
      <c r="E3524" s="273"/>
      <c r="F3524" s="274"/>
      <c r="G3524" s="3" t="s">
        <v>154</v>
      </c>
      <c r="H3524" s="3" t="s">
        <v>416</v>
      </c>
      <c r="I3524" s="5">
        <v>454</v>
      </c>
    </row>
    <row r="3525" spans="1:9" ht="20.100000000000001" customHeight="1" x14ac:dyDescent="0.25">
      <c r="A3525" s="142"/>
      <c r="B3525" s="177"/>
      <c r="C3525" s="139"/>
      <c r="D3525" s="231" t="s">
        <v>175</v>
      </c>
      <c r="E3525" s="191"/>
      <c r="F3525" s="192"/>
      <c r="G3525" s="3" t="s">
        <v>154</v>
      </c>
      <c r="H3525" s="3" t="s">
        <v>416</v>
      </c>
      <c r="I3525" s="5">
        <v>10</v>
      </c>
    </row>
    <row r="3526" spans="1:9" ht="20.100000000000001" customHeight="1" x14ac:dyDescent="0.25">
      <c r="A3526" s="142"/>
      <c r="B3526" s="177"/>
      <c r="C3526" s="140"/>
      <c r="D3526" s="231" t="s">
        <v>168</v>
      </c>
      <c r="E3526" s="191"/>
      <c r="F3526" s="192"/>
      <c r="G3526" s="3" t="s">
        <v>154</v>
      </c>
      <c r="H3526" s="3" t="s">
        <v>416</v>
      </c>
      <c r="I3526" s="5">
        <v>2596</v>
      </c>
    </row>
    <row r="3527" spans="1:9" ht="20.100000000000001" customHeight="1" x14ac:dyDescent="0.25">
      <c r="A3527" s="142"/>
      <c r="B3527" s="177"/>
      <c r="C3527" s="272" t="s">
        <v>172</v>
      </c>
      <c r="D3527" s="164"/>
      <c r="E3527" s="164"/>
      <c r="F3527" s="165"/>
      <c r="G3527" s="3" t="s">
        <v>154</v>
      </c>
      <c r="H3527" s="3" t="s">
        <v>415</v>
      </c>
      <c r="I3527" s="5">
        <v>3571</v>
      </c>
    </row>
    <row r="3528" spans="1:9" ht="20.100000000000001" customHeight="1" x14ac:dyDescent="0.25">
      <c r="A3528" s="142"/>
      <c r="B3528" s="162"/>
      <c r="C3528" s="272" t="s">
        <v>176</v>
      </c>
      <c r="D3528" s="164"/>
      <c r="E3528" s="164"/>
      <c r="F3528" s="165"/>
      <c r="G3528" s="3" t="s">
        <v>177</v>
      </c>
      <c r="H3528" s="3" t="s">
        <v>415</v>
      </c>
      <c r="I3528" s="5">
        <v>71</v>
      </c>
    </row>
    <row r="3529" spans="1:9" ht="20.100000000000001" customHeight="1" x14ac:dyDescent="0.25">
      <c r="A3529" s="142"/>
      <c r="B3529" s="138" t="s">
        <v>59</v>
      </c>
      <c r="C3529" s="138" t="s">
        <v>170</v>
      </c>
      <c r="D3529" s="231" t="s">
        <v>33</v>
      </c>
      <c r="E3529" s="191"/>
      <c r="F3529" s="192"/>
      <c r="G3529" s="3" t="s">
        <v>154</v>
      </c>
      <c r="H3529" s="3" t="s">
        <v>416</v>
      </c>
      <c r="I3529" s="5">
        <v>2255</v>
      </c>
    </row>
    <row r="3530" spans="1:9" ht="20.100000000000001" customHeight="1" x14ac:dyDescent="0.25">
      <c r="A3530" s="142"/>
      <c r="B3530" s="139"/>
      <c r="C3530" s="139"/>
      <c r="D3530" s="231" t="s">
        <v>174</v>
      </c>
      <c r="E3530" s="191"/>
      <c r="F3530" s="192"/>
      <c r="G3530" s="3" t="s">
        <v>154</v>
      </c>
      <c r="H3530" s="3" t="s">
        <v>416</v>
      </c>
      <c r="I3530" s="5">
        <v>0</v>
      </c>
    </row>
    <row r="3531" spans="1:9" ht="20.100000000000001" customHeight="1" x14ac:dyDescent="0.25">
      <c r="A3531" s="142"/>
      <c r="B3531" s="139"/>
      <c r="C3531" s="139"/>
      <c r="D3531" s="231" t="s">
        <v>209</v>
      </c>
      <c r="E3531" s="191"/>
      <c r="F3531" s="192"/>
      <c r="G3531" s="3" t="s">
        <v>154</v>
      </c>
      <c r="H3531" s="3" t="s">
        <v>416</v>
      </c>
      <c r="I3531" s="5">
        <v>0</v>
      </c>
    </row>
    <row r="3532" spans="1:9" ht="20.100000000000001" customHeight="1" x14ac:dyDescent="0.25">
      <c r="A3532" s="142"/>
      <c r="B3532" s="139"/>
      <c r="C3532" s="139"/>
      <c r="D3532" s="272" t="s">
        <v>380</v>
      </c>
      <c r="E3532" s="273"/>
      <c r="F3532" s="274"/>
      <c r="G3532" s="3" t="s">
        <v>154</v>
      </c>
      <c r="H3532" s="3" t="s">
        <v>416</v>
      </c>
      <c r="I3532" s="5">
        <v>622</v>
      </c>
    </row>
    <row r="3533" spans="1:9" ht="20.100000000000001" customHeight="1" x14ac:dyDescent="0.25">
      <c r="A3533" s="142"/>
      <c r="B3533" s="139"/>
      <c r="C3533" s="139"/>
      <c r="D3533" s="231" t="s">
        <v>175</v>
      </c>
      <c r="E3533" s="191"/>
      <c r="F3533" s="192"/>
      <c r="G3533" s="3" t="s">
        <v>154</v>
      </c>
      <c r="H3533" s="3" t="s">
        <v>416</v>
      </c>
      <c r="I3533" s="5">
        <v>8</v>
      </c>
    </row>
    <row r="3534" spans="1:9" ht="20.100000000000001" customHeight="1" x14ac:dyDescent="0.25">
      <c r="A3534" s="142"/>
      <c r="B3534" s="139"/>
      <c r="C3534" s="140"/>
      <c r="D3534" s="231" t="s">
        <v>168</v>
      </c>
      <c r="E3534" s="191"/>
      <c r="F3534" s="192"/>
      <c r="G3534" s="3" t="s">
        <v>154</v>
      </c>
      <c r="H3534" s="3" t="s">
        <v>416</v>
      </c>
      <c r="I3534" s="5">
        <v>1625</v>
      </c>
    </row>
    <row r="3535" spans="1:9" ht="20.100000000000001" customHeight="1" x14ac:dyDescent="0.25">
      <c r="A3535" s="142"/>
      <c r="B3535" s="139"/>
      <c r="C3535" s="272" t="s">
        <v>172</v>
      </c>
      <c r="D3535" s="164"/>
      <c r="E3535" s="164"/>
      <c r="F3535" s="165"/>
      <c r="G3535" s="3" t="s">
        <v>154</v>
      </c>
      <c r="H3535" s="3" t="s">
        <v>415</v>
      </c>
      <c r="I3535" s="5">
        <v>2079</v>
      </c>
    </row>
    <row r="3536" spans="1:9" ht="20.100000000000001" customHeight="1" x14ac:dyDescent="0.25">
      <c r="A3536" s="142"/>
      <c r="B3536" s="140"/>
      <c r="C3536" s="272" t="s">
        <v>176</v>
      </c>
      <c r="D3536" s="164"/>
      <c r="E3536" s="164"/>
      <c r="F3536" s="165"/>
      <c r="G3536" s="3" t="s">
        <v>177</v>
      </c>
      <c r="H3536" s="3" t="s">
        <v>415</v>
      </c>
      <c r="I3536" s="5">
        <v>72</v>
      </c>
    </row>
    <row r="3537" spans="1:9" ht="20.100000000000001" customHeight="1" x14ac:dyDescent="0.25">
      <c r="A3537" s="143"/>
      <c r="B3537" s="174" t="s">
        <v>173</v>
      </c>
      <c r="C3537" s="138" t="s">
        <v>170</v>
      </c>
      <c r="D3537" s="231" t="s">
        <v>33</v>
      </c>
      <c r="E3537" s="164"/>
      <c r="F3537" s="165"/>
      <c r="G3537" s="3" t="s">
        <v>154</v>
      </c>
      <c r="H3537" s="3" t="s">
        <v>416</v>
      </c>
      <c r="I3537" s="5">
        <v>6050</v>
      </c>
    </row>
    <row r="3538" spans="1:9" ht="20.100000000000001" customHeight="1" x14ac:dyDescent="0.25">
      <c r="A3538" s="141" t="s">
        <v>167</v>
      </c>
      <c r="B3538" s="175"/>
      <c r="C3538" s="139"/>
      <c r="D3538" s="231" t="s">
        <v>174</v>
      </c>
      <c r="E3538" s="164"/>
      <c r="F3538" s="165"/>
      <c r="G3538" s="3" t="s">
        <v>154</v>
      </c>
      <c r="H3538" s="3" t="s">
        <v>416</v>
      </c>
      <c r="I3538" s="5">
        <v>0</v>
      </c>
    </row>
    <row r="3539" spans="1:9" ht="20.100000000000001" customHeight="1" x14ac:dyDescent="0.25">
      <c r="A3539" s="142"/>
      <c r="B3539" s="175"/>
      <c r="C3539" s="139"/>
      <c r="D3539" s="231" t="s">
        <v>209</v>
      </c>
      <c r="E3539" s="164"/>
      <c r="F3539" s="165"/>
      <c r="G3539" s="3" t="s">
        <v>154</v>
      </c>
      <c r="H3539" s="3" t="s">
        <v>416</v>
      </c>
      <c r="I3539" s="5">
        <v>0</v>
      </c>
    </row>
    <row r="3540" spans="1:9" ht="20.100000000000001" customHeight="1" x14ac:dyDescent="0.25">
      <c r="A3540" s="142"/>
      <c r="B3540" s="175"/>
      <c r="C3540" s="139"/>
      <c r="D3540" s="272" t="s">
        <v>171</v>
      </c>
      <c r="E3540" s="273"/>
      <c r="F3540" s="274"/>
      <c r="G3540" s="3" t="s">
        <v>154</v>
      </c>
      <c r="H3540" s="3" t="s">
        <v>416</v>
      </c>
      <c r="I3540" s="5">
        <v>1045</v>
      </c>
    </row>
    <row r="3541" spans="1:9" ht="20.100000000000001" customHeight="1" x14ac:dyDescent="0.25">
      <c r="A3541" s="142"/>
      <c r="B3541" s="175"/>
      <c r="C3541" s="139"/>
      <c r="D3541" s="231" t="s">
        <v>175</v>
      </c>
      <c r="E3541" s="164"/>
      <c r="F3541" s="165"/>
      <c r="G3541" s="3" t="s">
        <v>154</v>
      </c>
      <c r="H3541" s="3" t="s">
        <v>416</v>
      </c>
      <c r="I3541" s="5">
        <v>12</v>
      </c>
    </row>
    <row r="3542" spans="1:9" ht="20.100000000000001" customHeight="1" x14ac:dyDescent="0.25">
      <c r="A3542" s="142"/>
      <c r="B3542" s="175"/>
      <c r="C3542" s="140"/>
      <c r="D3542" s="231" t="s">
        <v>168</v>
      </c>
      <c r="E3542" s="164"/>
      <c r="F3542" s="165"/>
      <c r="G3542" s="3" t="s">
        <v>154</v>
      </c>
      <c r="H3542" s="3" t="s">
        <v>416</v>
      </c>
      <c r="I3542" s="5">
        <v>4993</v>
      </c>
    </row>
    <row r="3543" spans="1:9" ht="20.100000000000001" customHeight="1" x14ac:dyDescent="0.25">
      <c r="A3543" s="142"/>
      <c r="B3543" s="175"/>
      <c r="C3543" s="272" t="s">
        <v>172</v>
      </c>
      <c r="D3543" s="164"/>
      <c r="E3543" s="164"/>
      <c r="F3543" s="165"/>
      <c r="G3543" s="3" t="s">
        <v>154</v>
      </c>
      <c r="H3543" s="3" t="s">
        <v>415</v>
      </c>
      <c r="I3543" s="5">
        <v>1218</v>
      </c>
    </row>
    <row r="3544" spans="1:9" ht="20.100000000000001" customHeight="1" x14ac:dyDescent="0.25">
      <c r="A3544" s="142"/>
      <c r="B3544" s="176"/>
      <c r="C3544" s="272" t="s">
        <v>176</v>
      </c>
      <c r="D3544" s="164"/>
      <c r="E3544" s="164"/>
      <c r="F3544" s="165"/>
      <c r="G3544" s="3" t="s">
        <v>177</v>
      </c>
      <c r="H3544" s="3" t="s">
        <v>415</v>
      </c>
      <c r="I3544" s="5">
        <v>72</v>
      </c>
    </row>
    <row r="3545" spans="1:9" ht="20.100000000000001" customHeight="1" x14ac:dyDescent="0.25">
      <c r="A3545" s="142"/>
      <c r="B3545" s="138" t="s">
        <v>231</v>
      </c>
      <c r="C3545" s="138" t="s">
        <v>170</v>
      </c>
      <c r="D3545" s="231" t="s">
        <v>33</v>
      </c>
      <c r="E3545" s="191"/>
      <c r="F3545" s="192"/>
      <c r="G3545" s="3" t="s">
        <v>154</v>
      </c>
      <c r="H3545" s="3" t="s">
        <v>416</v>
      </c>
      <c r="I3545" s="5">
        <v>2119</v>
      </c>
    </row>
    <row r="3546" spans="1:9" ht="20.100000000000001" customHeight="1" x14ac:dyDescent="0.25">
      <c r="A3546" s="142"/>
      <c r="B3546" s="177"/>
      <c r="C3546" s="139"/>
      <c r="D3546" s="231" t="s">
        <v>174</v>
      </c>
      <c r="E3546" s="191"/>
      <c r="F3546" s="192"/>
      <c r="G3546" s="3" t="s">
        <v>154</v>
      </c>
      <c r="H3546" s="3" t="s">
        <v>416</v>
      </c>
      <c r="I3546" s="5">
        <v>0</v>
      </c>
    </row>
    <row r="3547" spans="1:9" ht="20.100000000000001" customHeight="1" x14ac:dyDescent="0.25">
      <c r="A3547" s="142"/>
      <c r="B3547" s="177"/>
      <c r="C3547" s="139"/>
      <c r="D3547" s="231" t="s">
        <v>209</v>
      </c>
      <c r="E3547" s="191"/>
      <c r="F3547" s="192"/>
      <c r="G3547" s="3" t="s">
        <v>154</v>
      </c>
      <c r="H3547" s="3" t="s">
        <v>416</v>
      </c>
      <c r="I3547" s="5">
        <v>4</v>
      </c>
    </row>
    <row r="3548" spans="1:9" ht="20.100000000000001" customHeight="1" x14ac:dyDescent="0.25">
      <c r="A3548" s="142"/>
      <c r="B3548" s="177"/>
      <c r="C3548" s="139"/>
      <c r="D3548" s="272" t="s">
        <v>171</v>
      </c>
      <c r="E3548" s="273"/>
      <c r="F3548" s="274"/>
      <c r="G3548" s="3" t="s">
        <v>154</v>
      </c>
      <c r="H3548" s="3" t="s">
        <v>416</v>
      </c>
      <c r="I3548" s="5">
        <v>189</v>
      </c>
    </row>
    <row r="3549" spans="1:9" ht="20.100000000000001" customHeight="1" x14ac:dyDescent="0.25">
      <c r="A3549" s="142"/>
      <c r="B3549" s="177"/>
      <c r="C3549" s="139"/>
      <c r="D3549" s="231" t="s">
        <v>175</v>
      </c>
      <c r="E3549" s="191"/>
      <c r="F3549" s="192"/>
      <c r="G3549" s="3" t="s">
        <v>154</v>
      </c>
      <c r="H3549" s="3" t="s">
        <v>416</v>
      </c>
      <c r="I3549" s="5">
        <v>12</v>
      </c>
    </row>
    <row r="3550" spans="1:9" ht="20.100000000000001" customHeight="1" x14ac:dyDescent="0.25">
      <c r="A3550" s="142"/>
      <c r="B3550" s="177"/>
      <c r="C3550" s="140"/>
      <c r="D3550" s="231" t="s">
        <v>168</v>
      </c>
      <c r="E3550" s="191"/>
      <c r="F3550" s="192"/>
      <c r="G3550" s="3" t="s">
        <v>154</v>
      </c>
      <c r="H3550" s="3" t="s">
        <v>416</v>
      </c>
      <c r="I3550" s="5">
        <v>1914</v>
      </c>
    </row>
    <row r="3551" spans="1:9" ht="20.100000000000001" customHeight="1" x14ac:dyDescent="0.25">
      <c r="A3551" s="142"/>
      <c r="B3551" s="177"/>
      <c r="C3551" s="272" t="s">
        <v>172</v>
      </c>
      <c r="D3551" s="164"/>
      <c r="E3551" s="164"/>
      <c r="F3551" s="165"/>
      <c r="G3551" s="3" t="s">
        <v>154</v>
      </c>
      <c r="H3551" s="3" t="s">
        <v>415</v>
      </c>
      <c r="I3551" s="5">
        <v>1399</v>
      </c>
    </row>
    <row r="3552" spans="1:9" ht="20.100000000000001" customHeight="1" x14ac:dyDescent="0.25">
      <c r="A3552" s="142"/>
      <c r="B3552" s="162"/>
      <c r="C3552" s="272" t="s">
        <v>176</v>
      </c>
      <c r="D3552" s="164"/>
      <c r="E3552" s="164"/>
      <c r="F3552" s="165"/>
      <c r="G3552" s="3" t="s">
        <v>177</v>
      </c>
      <c r="H3552" s="3" t="s">
        <v>415</v>
      </c>
      <c r="I3552" s="5">
        <v>48</v>
      </c>
    </row>
    <row r="3553" spans="1:9" ht="20.100000000000001" customHeight="1" x14ac:dyDescent="0.25">
      <c r="A3553" s="142"/>
      <c r="B3553" s="138" t="s">
        <v>61</v>
      </c>
      <c r="C3553" s="138" t="s">
        <v>170</v>
      </c>
      <c r="D3553" s="231" t="s">
        <v>33</v>
      </c>
      <c r="E3553" s="191"/>
      <c r="F3553" s="192"/>
      <c r="G3553" s="3" t="s">
        <v>154</v>
      </c>
      <c r="H3553" s="3" t="s">
        <v>416</v>
      </c>
      <c r="I3553" s="5">
        <v>19927</v>
      </c>
    </row>
    <row r="3554" spans="1:9" ht="20.100000000000001" customHeight="1" x14ac:dyDescent="0.25">
      <c r="A3554" s="142"/>
      <c r="B3554" s="177"/>
      <c r="C3554" s="139"/>
      <c r="D3554" s="231" t="s">
        <v>174</v>
      </c>
      <c r="E3554" s="191"/>
      <c r="F3554" s="192"/>
      <c r="G3554" s="3" t="s">
        <v>154</v>
      </c>
      <c r="H3554" s="3" t="s">
        <v>416</v>
      </c>
      <c r="I3554" s="5">
        <v>0</v>
      </c>
    </row>
    <row r="3555" spans="1:9" ht="20.100000000000001" customHeight="1" x14ac:dyDescent="0.25">
      <c r="A3555" s="142"/>
      <c r="B3555" s="177"/>
      <c r="C3555" s="139"/>
      <c r="D3555" s="231" t="s">
        <v>209</v>
      </c>
      <c r="E3555" s="191"/>
      <c r="F3555" s="192"/>
      <c r="G3555" s="3" t="s">
        <v>154</v>
      </c>
      <c r="H3555" s="3" t="s">
        <v>416</v>
      </c>
      <c r="I3555" s="5">
        <v>22</v>
      </c>
    </row>
    <row r="3556" spans="1:9" ht="20.100000000000001" customHeight="1" x14ac:dyDescent="0.25">
      <c r="A3556" s="142"/>
      <c r="B3556" s="177"/>
      <c r="C3556" s="139"/>
      <c r="D3556" s="272" t="s">
        <v>171</v>
      </c>
      <c r="E3556" s="273"/>
      <c r="F3556" s="274"/>
      <c r="G3556" s="3" t="s">
        <v>154</v>
      </c>
      <c r="H3556" s="3" t="s">
        <v>416</v>
      </c>
      <c r="I3556" s="5">
        <v>1875</v>
      </c>
    </row>
    <row r="3557" spans="1:9" ht="20.100000000000001" customHeight="1" x14ac:dyDescent="0.25">
      <c r="A3557" s="142"/>
      <c r="B3557" s="177"/>
      <c r="C3557" s="139"/>
      <c r="D3557" s="231" t="s">
        <v>175</v>
      </c>
      <c r="E3557" s="191"/>
      <c r="F3557" s="192"/>
      <c r="G3557" s="3" t="s">
        <v>154</v>
      </c>
      <c r="H3557" s="3" t="s">
        <v>416</v>
      </c>
      <c r="I3557" s="5">
        <v>22</v>
      </c>
    </row>
    <row r="3558" spans="1:9" ht="20.100000000000001" customHeight="1" x14ac:dyDescent="0.25">
      <c r="A3558" s="142"/>
      <c r="B3558" s="177"/>
      <c r="C3558" s="140"/>
      <c r="D3558" s="231" t="s">
        <v>168</v>
      </c>
      <c r="E3558" s="191"/>
      <c r="F3558" s="192"/>
      <c r="G3558" s="3" t="s">
        <v>154</v>
      </c>
      <c r="H3558" s="3" t="s">
        <v>416</v>
      </c>
      <c r="I3558" s="5">
        <v>18008</v>
      </c>
    </row>
    <row r="3559" spans="1:9" ht="20.100000000000001" customHeight="1" x14ac:dyDescent="0.25">
      <c r="A3559" s="142"/>
      <c r="B3559" s="177"/>
      <c r="C3559" s="272" t="s">
        <v>172</v>
      </c>
      <c r="D3559" s="164"/>
      <c r="E3559" s="164"/>
      <c r="F3559" s="165"/>
      <c r="G3559" s="3" t="s">
        <v>154</v>
      </c>
      <c r="H3559" s="3" t="s">
        <v>415</v>
      </c>
      <c r="I3559" s="5">
        <v>10862</v>
      </c>
    </row>
    <row r="3560" spans="1:9" ht="20.100000000000001" customHeight="1" x14ac:dyDescent="0.25">
      <c r="A3560" s="142"/>
      <c r="B3560" s="162"/>
      <c r="C3560" s="272" t="s">
        <v>176</v>
      </c>
      <c r="D3560" s="164"/>
      <c r="E3560" s="164"/>
      <c r="F3560" s="165"/>
      <c r="G3560" s="3" t="s">
        <v>177</v>
      </c>
      <c r="H3560" s="3" t="s">
        <v>415</v>
      </c>
      <c r="I3560" s="5">
        <v>156</v>
      </c>
    </row>
    <row r="3561" spans="1:9" ht="20.100000000000001" customHeight="1" x14ac:dyDescent="0.25">
      <c r="A3561" s="142"/>
      <c r="B3561" s="138" t="s">
        <v>164</v>
      </c>
      <c r="C3561" s="138" t="s">
        <v>170</v>
      </c>
      <c r="D3561" s="231" t="s">
        <v>33</v>
      </c>
      <c r="E3561" s="191"/>
      <c r="F3561" s="192"/>
      <c r="G3561" s="3" t="s">
        <v>154</v>
      </c>
      <c r="H3561" s="3" t="s">
        <v>416</v>
      </c>
      <c r="I3561" s="5">
        <v>13671</v>
      </c>
    </row>
    <row r="3562" spans="1:9" ht="20.100000000000001" customHeight="1" x14ac:dyDescent="0.25">
      <c r="A3562" s="142"/>
      <c r="B3562" s="139"/>
      <c r="C3562" s="139"/>
      <c r="D3562" s="231" t="s">
        <v>174</v>
      </c>
      <c r="E3562" s="191"/>
      <c r="F3562" s="192"/>
      <c r="G3562" s="3" t="s">
        <v>154</v>
      </c>
      <c r="H3562" s="3" t="s">
        <v>416</v>
      </c>
      <c r="I3562" s="5">
        <v>68</v>
      </c>
    </row>
    <row r="3563" spans="1:9" ht="20.100000000000001" customHeight="1" x14ac:dyDescent="0.25">
      <c r="A3563" s="142"/>
      <c r="B3563" s="139"/>
      <c r="C3563" s="139"/>
      <c r="D3563" s="231" t="s">
        <v>209</v>
      </c>
      <c r="E3563" s="191"/>
      <c r="F3563" s="192"/>
      <c r="G3563" s="3" t="s">
        <v>154</v>
      </c>
      <c r="H3563" s="3" t="s">
        <v>416</v>
      </c>
      <c r="I3563" s="5">
        <v>19</v>
      </c>
    </row>
    <row r="3564" spans="1:9" ht="20.100000000000001" customHeight="1" x14ac:dyDescent="0.25">
      <c r="A3564" s="142"/>
      <c r="B3564" s="139"/>
      <c r="C3564" s="139"/>
      <c r="D3564" s="272" t="s">
        <v>171</v>
      </c>
      <c r="E3564" s="273"/>
      <c r="F3564" s="274"/>
      <c r="G3564" s="3" t="s">
        <v>154</v>
      </c>
      <c r="H3564" s="3" t="s">
        <v>416</v>
      </c>
      <c r="I3564" s="5">
        <v>2915</v>
      </c>
    </row>
    <row r="3565" spans="1:9" ht="20.100000000000001" customHeight="1" x14ac:dyDescent="0.25">
      <c r="A3565" s="142"/>
      <c r="B3565" s="139"/>
      <c r="C3565" s="139"/>
      <c r="D3565" s="231" t="s">
        <v>175</v>
      </c>
      <c r="E3565" s="191"/>
      <c r="F3565" s="192"/>
      <c r="G3565" s="3" t="s">
        <v>154</v>
      </c>
      <c r="H3565" s="3" t="s">
        <v>416</v>
      </c>
      <c r="I3565" s="5">
        <v>8</v>
      </c>
    </row>
    <row r="3566" spans="1:9" ht="20.100000000000001" customHeight="1" x14ac:dyDescent="0.25">
      <c r="A3566" s="142"/>
      <c r="B3566" s="139"/>
      <c r="C3566" s="140"/>
      <c r="D3566" s="231" t="s">
        <v>168</v>
      </c>
      <c r="E3566" s="191"/>
      <c r="F3566" s="192"/>
      <c r="G3566" s="3" t="s">
        <v>154</v>
      </c>
      <c r="H3566" s="3" t="s">
        <v>416</v>
      </c>
      <c r="I3566" s="5">
        <v>10661</v>
      </c>
    </row>
    <row r="3567" spans="1:9" ht="20.100000000000001" customHeight="1" x14ac:dyDescent="0.25">
      <c r="A3567" s="142"/>
      <c r="B3567" s="139"/>
      <c r="C3567" s="272" t="s">
        <v>381</v>
      </c>
      <c r="D3567" s="164"/>
      <c r="E3567" s="164"/>
      <c r="F3567" s="165"/>
      <c r="G3567" s="3" t="s">
        <v>154</v>
      </c>
      <c r="H3567" s="3" t="s">
        <v>415</v>
      </c>
      <c r="I3567" s="5">
        <v>6899</v>
      </c>
    </row>
    <row r="3568" spans="1:9" ht="20.100000000000001" customHeight="1" x14ac:dyDescent="0.25">
      <c r="A3568" s="142"/>
      <c r="B3568" s="140"/>
      <c r="C3568" s="272" t="s">
        <v>176</v>
      </c>
      <c r="D3568" s="164"/>
      <c r="E3568" s="164"/>
      <c r="F3568" s="165"/>
      <c r="G3568" s="3" t="s">
        <v>177</v>
      </c>
      <c r="H3568" s="3" t="s">
        <v>415</v>
      </c>
      <c r="I3568" s="5">
        <v>96</v>
      </c>
    </row>
    <row r="3569" spans="1:9" ht="20.100000000000001" customHeight="1" x14ac:dyDescent="0.25">
      <c r="A3569" s="142"/>
      <c r="B3569" s="138" t="s">
        <v>42</v>
      </c>
      <c r="C3569" s="138" t="s">
        <v>170</v>
      </c>
      <c r="D3569" s="231" t="s">
        <v>33</v>
      </c>
      <c r="E3569" s="164"/>
      <c r="F3569" s="165"/>
      <c r="G3569" s="3" t="s">
        <v>154</v>
      </c>
      <c r="H3569" s="3" t="s">
        <v>416</v>
      </c>
      <c r="I3569" s="5">
        <v>14072</v>
      </c>
    </row>
    <row r="3570" spans="1:9" ht="20.100000000000001" customHeight="1" x14ac:dyDescent="0.25">
      <c r="A3570" s="142"/>
      <c r="B3570" s="139"/>
      <c r="C3570" s="139"/>
      <c r="D3570" s="231" t="s">
        <v>174</v>
      </c>
      <c r="E3570" s="164"/>
      <c r="F3570" s="165"/>
      <c r="G3570" s="3" t="s">
        <v>154</v>
      </c>
      <c r="H3570" s="3" t="s">
        <v>416</v>
      </c>
      <c r="I3570" s="5">
        <v>0</v>
      </c>
    </row>
    <row r="3571" spans="1:9" ht="20.100000000000001" customHeight="1" x14ac:dyDescent="0.25">
      <c r="A3571" s="142"/>
      <c r="B3571" s="139"/>
      <c r="C3571" s="139"/>
      <c r="D3571" s="231" t="s">
        <v>209</v>
      </c>
      <c r="E3571" s="164"/>
      <c r="F3571" s="165"/>
      <c r="G3571" s="3" t="s">
        <v>154</v>
      </c>
      <c r="H3571" s="3" t="s">
        <v>416</v>
      </c>
      <c r="I3571" s="5">
        <v>23</v>
      </c>
    </row>
    <row r="3572" spans="1:9" ht="20.100000000000001" customHeight="1" x14ac:dyDescent="0.25">
      <c r="A3572" s="143"/>
      <c r="B3572" s="139"/>
      <c r="C3572" s="139"/>
      <c r="D3572" s="272" t="s">
        <v>171</v>
      </c>
      <c r="E3572" s="273"/>
      <c r="F3572" s="274"/>
      <c r="G3572" s="3" t="s">
        <v>154</v>
      </c>
      <c r="H3572" s="3" t="s">
        <v>416</v>
      </c>
      <c r="I3572" s="5">
        <v>2134</v>
      </c>
    </row>
    <row r="3573" spans="1:9" ht="20.100000000000001" customHeight="1" x14ac:dyDescent="0.25">
      <c r="A3573" s="141" t="s">
        <v>167</v>
      </c>
      <c r="B3573" s="139"/>
      <c r="C3573" s="139"/>
      <c r="D3573" s="231" t="s">
        <v>175</v>
      </c>
      <c r="E3573" s="191"/>
      <c r="F3573" s="192"/>
      <c r="G3573" s="3" t="s">
        <v>154</v>
      </c>
      <c r="H3573" s="3" t="s">
        <v>416</v>
      </c>
      <c r="I3573" s="5">
        <v>14</v>
      </c>
    </row>
    <row r="3574" spans="1:9" ht="20.100000000000001" customHeight="1" x14ac:dyDescent="0.25">
      <c r="A3574" s="142"/>
      <c r="B3574" s="139"/>
      <c r="C3574" s="140"/>
      <c r="D3574" s="231" t="s">
        <v>168</v>
      </c>
      <c r="E3574" s="164"/>
      <c r="F3574" s="165"/>
      <c r="G3574" s="3" t="s">
        <v>154</v>
      </c>
      <c r="H3574" s="3" t="s">
        <v>416</v>
      </c>
      <c r="I3574" s="5">
        <v>11901</v>
      </c>
    </row>
    <row r="3575" spans="1:9" ht="20.100000000000001" customHeight="1" x14ac:dyDescent="0.25">
      <c r="A3575" s="142"/>
      <c r="B3575" s="139"/>
      <c r="C3575" s="272" t="s">
        <v>172</v>
      </c>
      <c r="D3575" s="164"/>
      <c r="E3575" s="164"/>
      <c r="F3575" s="165"/>
      <c r="G3575" s="3" t="s">
        <v>154</v>
      </c>
      <c r="H3575" s="3" t="s">
        <v>415</v>
      </c>
      <c r="I3575" s="5">
        <v>4757</v>
      </c>
    </row>
    <row r="3576" spans="1:9" ht="20.100000000000001" customHeight="1" x14ac:dyDescent="0.25">
      <c r="A3576" s="142"/>
      <c r="B3576" s="140"/>
      <c r="C3576" s="272" t="s">
        <v>176</v>
      </c>
      <c r="D3576" s="164"/>
      <c r="E3576" s="164"/>
      <c r="F3576" s="165"/>
      <c r="G3576" s="3" t="s">
        <v>177</v>
      </c>
      <c r="H3576" s="3" t="s">
        <v>415</v>
      </c>
      <c r="I3576" s="5">
        <v>84</v>
      </c>
    </row>
    <row r="3577" spans="1:9" ht="20.100000000000001" customHeight="1" x14ac:dyDescent="0.25">
      <c r="A3577" s="142"/>
      <c r="B3577" s="211" t="s">
        <v>150</v>
      </c>
      <c r="C3577" s="138" t="s">
        <v>170</v>
      </c>
      <c r="D3577" s="231" t="s">
        <v>33</v>
      </c>
      <c r="E3577" s="191"/>
      <c r="F3577" s="192"/>
      <c r="G3577" s="3" t="s">
        <v>154</v>
      </c>
      <c r="H3577" s="3" t="s">
        <v>416</v>
      </c>
      <c r="I3577" s="5">
        <v>15237</v>
      </c>
    </row>
    <row r="3578" spans="1:9" ht="20.100000000000001" customHeight="1" x14ac:dyDescent="0.25">
      <c r="A3578" s="142"/>
      <c r="B3578" s="212"/>
      <c r="C3578" s="139"/>
      <c r="D3578" s="231" t="s">
        <v>174</v>
      </c>
      <c r="E3578" s="191"/>
      <c r="F3578" s="192"/>
      <c r="G3578" s="3" t="s">
        <v>154</v>
      </c>
      <c r="H3578" s="3" t="s">
        <v>416</v>
      </c>
      <c r="I3578" s="5">
        <v>0</v>
      </c>
    </row>
    <row r="3579" spans="1:9" ht="20.100000000000001" customHeight="1" x14ac:dyDescent="0.25">
      <c r="A3579" s="142"/>
      <c r="B3579" s="212"/>
      <c r="C3579" s="139"/>
      <c r="D3579" s="231" t="s">
        <v>209</v>
      </c>
      <c r="E3579" s="191"/>
      <c r="F3579" s="192"/>
      <c r="G3579" s="3" t="s">
        <v>154</v>
      </c>
      <c r="H3579" s="3" t="s">
        <v>416</v>
      </c>
      <c r="I3579" s="5">
        <v>9</v>
      </c>
    </row>
    <row r="3580" spans="1:9" ht="20.100000000000001" customHeight="1" x14ac:dyDescent="0.25">
      <c r="A3580" s="142"/>
      <c r="B3580" s="212"/>
      <c r="C3580" s="139"/>
      <c r="D3580" s="272" t="s">
        <v>171</v>
      </c>
      <c r="E3580" s="273"/>
      <c r="F3580" s="274"/>
      <c r="G3580" s="3" t="s">
        <v>154</v>
      </c>
      <c r="H3580" s="3" t="s">
        <v>416</v>
      </c>
      <c r="I3580" s="5">
        <v>1569</v>
      </c>
    </row>
    <row r="3581" spans="1:9" ht="20.100000000000001" customHeight="1" x14ac:dyDescent="0.25">
      <c r="A3581" s="142"/>
      <c r="B3581" s="212"/>
      <c r="C3581" s="139"/>
      <c r="D3581" s="231" t="s">
        <v>175</v>
      </c>
      <c r="E3581" s="191"/>
      <c r="F3581" s="192"/>
      <c r="G3581" s="3" t="s">
        <v>154</v>
      </c>
      <c r="H3581" s="3" t="s">
        <v>416</v>
      </c>
      <c r="I3581" s="5">
        <v>42</v>
      </c>
    </row>
    <row r="3582" spans="1:9" ht="20.100000000000001" customHeight="1" x14ac:dyDescent="0.25">
      <c r="A3582" s="142"/>
      <c r="B3582" s="212"/>
      <c r="C3582" s="140"/>
      <c r="D3582" s="231" t="s">
        <v>168</v>
      </c>
      <c r="E3582" s="191"/>
      <c r="F3582" s="192"/>
      <c r="G3582" s="3" t="s">
        <v>154</v>
      </c>
      <c r="H3582" s="3" t="s">
        <v>416</v>
      </c>
      <c r="I3582" s="5">
        <v>13617</v>
      </c>
    </row>
    <row r="3583" spans="1:9" ht="20.100000000000001" customHeight="1" x14ac:dyDescent="0.25">
      <c r="A3583" s="142"/>
      <c r="B3583" s="212"/>
      <c r="C3583" s="272" t="s">
        <v>172</v>
      </c>
      <c r="D3583" s="164"/>
      <c r="E3583" s="164"/>
      <c r="F3583" s="165"/>
      <c r="G3583" s="3" t="s">
        <v>154</v>
      </c>
      <c r="H3583" s="3" t="s">
        <v>415</v>
      </c>
      <c r="I3583" s="5">
        <v>7116</v>
      </c>
    </row>
    <row r="3584" spans="1:9" ht="20.100000000000001" customHeight="1" x14ac:dyDescent="0.25">
      <c r="A3584" s="142"/>
      <c r="B3584" s="213"/>
      <c r="C3584" s="272" t="s">
        <v>176</v>
      </c>
      <c r="D3584" s="164"/>
      <c r="E3584" s="164"/>
      <c r="F3584" s="165"/>
      <c r="G3584" s="3" t="s">
        <v>177</v>
      </c>
      <c r="H3584" s="3" t="s">
        <v>415</v>
      </c>
      <c r="I3584" s="5">
        <v>132</v>
      </c>
    </row>
    <row r="3585" spans="1:9" ht="20.100000000000001" customHeight="1" x14ac:dyDescent="0.25">
      <c r="A3585" s="142"/>
      <c r="B3585" s="138" t="s">
        <v>222</v>
      </c>
      <c r="C3585" s="138" t="s">
        <v>170</v>
      </c>
      <c r="D3585" s="231" t="s">
        <v>33</v>
      </c>
      <c r="E3585" s="191"/>
      <c r="F3585" s="192"/>
      <c r="G3585" s="3" t="s">
        <v>154</v>
      </c>
      <c r="H3585" s="3" t="s">
        <v>416</v>
      </c>
      <c r="I3585" s="5">
        <v>61881</v>
      </c>
    </row>
    <row r="3586" spans="1:9" ht="20.100000000000001" customHeight="1" x14ac:dyDescent="0.25">
      <c r="A3586" s="142"/>
      <c r="B3586" s="177"/>
      <c r="C3586" s="139"/>
      <c r="D3586" s="231" t="s">
        <v>174</v>
      </c>
      <c r="E3586" s="191"/>
      <c r="F3586" s="192"/>
      <c r="G3586" s="3" t="s">
        <v>154</v>
      </c>
      <c r="H3586" s="3" t="s">
        <v>416</v>
      </c>
      <c r="I3586" s="5">
        <v>0</v>
      </c>
    </row>
    <row r="3587" spans="1:9" ht="20.100000000000001" customHeight="1" x14ac:dyDescent="0.25">
      <c r="A3587" s="142"/>
      <c r="B3587" s="177"/>
      <c r="C3587" s="139"/>
      <c r="D3587" s="231" t="s">
        <v>209</v>
      </c>
      <c r="E3587" s="191"/>
      <c r="F3587" s="192"/>
      <c r="G3587" s="3" t="s">
        <v>154</v>
      </c>
      <c r="H3587" s="3" t="s">
        <v>416</v>
      </c>
      <c r="I3587" s="5">
        <v>583</v>
      </c>
    </row>
    <row r="3588" spans="1:9" ht="20.100000000000001" customHeight="1" x14ac:dyDescent="0.25">
      <c r="A3588" s="142"/>
      <c r="B3588" s="177"/>
      <c r="C3588" s="139"/>
      <c r="D3588" s="272" t="s">
        <v>171</v>
      </c>
      <c r="E3588" s="273"/>
      <c r="F3588" s="274"/>
      <c r="G3588" s="3" t="s">
        <v>154</v>
      </c>
      <c r="H3588" s="3" t="s">
        <v>416</v>
      </c>
      <c r="I3588" s="5">
        <v>10391</v>
      </c>
    </row>
    <row r="3589" spans="1:9" ht="20.100000000000001" customHeight="1" x14ac:dyDescent="0.25">
      <c r="A3589" s="142"/>
      <c r="B3589" s="177"/>
      <c r="C3589" s="139"/>
      <c r="D3589" s="231" t="s">
        <v>175</v>
      </c>
      <c r="E3589" s="191"/>
      <c r="F3589" s="192"/>
      <c r="G3589" s="3" t="s">
        <v>154</v>
      </c>
      <c r="H3589" s="3" t="s">
        <v>416</v>
      </c>
      <c r="I3589" s="5">
        <v>74</v>
      </c>
    </row>
    <row r="3590" spans="1:9" ht="20.100000000000001" customHeight="1" x14ac:dyDescent="0.25">
      <c r="A3590" s="142"/>
      <c r="B3590" s="177"/>
      <c r="C3590" s="140"/>
      <c r="D3590" s="231" t="s">
        <v>168</v>
      </c>
      <c r="E3590" s="191"/>
      <c r="F3590" s="192"/>
      <c r="G3590" s="3" t="s">
        <v>154</v>
      </c>
      <c r="H3590" s="3" t="s">
        <v>416</v>
      </c>
      <c r="I3590" s="5">
        <v>50833</v>
      </c>
    </row>
    <row r="3591" spans="1:9" ht="20.100000000000001" customHeight="1" x14ac:dyDescent="0.25">
      <c r="A3591" s="142"/>
      <c r="B3591" s="177"/>
      <c r="C3591" s="272" t="s">
        <v>172</v>
      </c>
      <c r="D3591" s="164"/>
      <c r="E3591" s="164"/>
      <c r="F3591" s="165"/>
      <c r="G3591" s="3" t="s">
        <v>154</v>
      </c>
      <c r="H3591" s="3" t="s">
        <v>415</v>
      </c>
      <c r="I3591" s="5">
        <v>24542</v>
      </c>
    </row>
    <row r="3592" spans="1:9" ht="20.100000000000001" customHeight="1" x14ac:dyDescent="0.25">
      <c r="A3592" s="142"/>
      <c r="B3592" s="162"/>
      <c r="C3592" s="272" t="s">
        <v>176</v>
      </c>
      <c r="D3592" s="164"/>
      <c r="E3592" s="164"/>
      <c r="F3592" s="165"/>
      <c r="G3592" s="3" t="s">
        <v>177</v>
      </c>
      <c r="H3592" s="3" t="s">
        <v>415</v>
      </c>
      <c r="I3592" s="5">
        <v>252</v>
      </c>
    </row>
    <row r="3593" spans="1:9" ht="20.100000000000001" customHeight="1" x14ac:dyDescent="0.25">
      <c r="A3593" s="142"/>
      <c r="B3593" s="138" t="s">
        <v>64</v>
      </c>
      <c r="C3593" s="138" t="s">
        <v>170</v>
      </c>
      <c r="D3593" s="231" t="s">
        <v>33</v>
      </c>
      <c r="E3593" s="191"/>
      <c r="F3593" s="192"/>
      <c r="G3593" s="3" t="s">
        <v>154</v>
      </c>
      <c r="H3593" s="3" t="s">
        <v>416</v>
      </c>
      <c r="I3593" s="5">
        <v>58686</v>
      </c>
    </row>
    <row r="3594" spans="1:9" ht="20.100000000000001" customHeight="1" x14ac:dyDescent="0.25">
      <c r="A3594" s="142"/>
      <c r="B3594" s="139"/>
      <c r="C3594" s="139"/>
      <c r="D3594" s="231" t="s">
        <v>174</v>
      </c>
      <c r="E3594" s="191"/>
      <c r="F3594" s="192"/>
      <c r="G3594" s="3" t="s">
        <v>154</v>
      </c>
      <c r="H3594" s="3" t="s">
        <v>416</v>
      </c>
      <c r="I3594" s="5">
        <v>0</v>
      </c>
    </row>
    <row r="3595" spans="1:9" ht="20.100000000000001" customHeight="1" x14ac:dyDescent="0.25">
      <c r="A3595" s="142"/>
      <c r="B3595" s="139"/>
      <c r="C3595" s="139"/>
      <c r="D3595" s="231" t="s">
        <v>209</v>
      </c>
      <c r="E3595" s="191"/>
      <c r="F3595" s="192"/>
      <c r="G3595" s="3" t="s">
        <v>154</v>
      </c>
      <c r="H3595" s="3" t="s">
        <v>416</v>
      </c>
      <c r="I3595" s="5">
        <v>107</v>
      </c>
    </row>
    <row r="3596" spans="1:9" ht="20.100000000000001" customHeight="1" x14ac:dyDescent="0.25">
      <c r="A3596" s="142"/>
      <c r="B3596" s="139"/>
      <c r="C3596" s="139"/>
      <c r="D3596" s="272" t="s">
        <v>171</v>
      </c>
      <c r="E3596" s="273"/>
      <c r="F3596" s="274"/>
      <c r="G3596" s="3" t="s">
        <v>154</v>
      </c>
      <c r="H3596" s="3" t="s">
        <v>416</v>
      </c>
      <c r="I3596" s="5">
        <v>6913</v>
      </c>
    </row>
    <row r="3597" spans="1:9" ht="20.100000000000001" customHeight="1" x14ac:dyDescent="0.25">
      <c r="A3597" s="142"/>
      <c r="B3597" s="139"/>
      <c r="C3597" s="139"/>
      <c r="D3597" s="231" t="s">
        <v>175</v>
      </c>
      <c r="E3597" s="191"/>
      <c r="F3597" s="192"/>
      <c r="G3597" s="3" t="s">
        <v>154</v>
      </c>
      <c r="H3597" s="3" t="s">
        <v>416</v>
      </c>
      <c r="I3597" s="5">
        <v>62</v>
      </c>
    </row>
    <row r="3598" spans="1:9" ht="20.100000000000001" customHeight="1" x14ac:dyDescent="0.25">
      <c r="A3598" s="142"/>
      <c r="B3598" s="139"/>
      <c r="C3598" s="140"/>
      <c r="D3598" s="231" t="s">
        <v>168</v>
      </c>
      <c r="E3598" s="191"/>
      <c r="F3598" s="192"/>
      <c r="G3598" s="3" t="s">
        <v>154</v>
      </c>
      <c r="H3598" s="3" t="s">
        <v>416</v>
      </c>
      <c r="I3598" s="5">
        <v>51604</v>
      </c>
    </row>
    <row r="3599" spans="1:9" ht="20.100000000000001" customHeight="1" x14ac:dyDescent="0.25">
      <c r="A3599" s="142"/>
      <c r="B3599" s="139"/>
      <c r="C3599" s="272" t="s">
        <v>172</v>
      </c>
      <c r="D3599" s="164"/>
      <c r="E3599" s="164"/>
      <c r="F3599" s="165"/>
      <c r="G3599" s="3" t="s">
        <v>154</v>
      </c>
      <c r="H3599" s="3" t="s">
        <v>415</v>
      </c>
      <c r="I3599" s="5">
        <v>29620</v>
      </c>
    </row>
    <row r="3600" spans="1:9" ht="20.100000000000001" customHeight="1" x14ac:dyDescent="0.25">
      <c r="A3600" s="142"/>
      <c r="B3600" s="140"/>
      <c r="C3600" s="272" t="s">
        <v>176</v>
      </c>
      <c r="D3600" s="164"/>
      <c r="E3600" s="164"/>
      <c r="F3600" s="165"/>
      <c r="G3600" s="3" t="s">
        <v>177</v>
      </c>
      <c r="H3600" s="3" t="s">
        <v>415</v>
      </c>
      <c r="I3600" s="5">
        <v>256</v>
      </c>
    </row>
    <row r="3601" spans="1:9" ht="20.100000000000001" customHeight="1" x14ac:dyDescent="0.25">
      <c r="A3601" s="142"/>
      <c r="B3601" s="138" t="s">
        <v>143</v>
      </c>
      <c r="C3601" s="138" t="s">
        <v>170</v>
      </c>
      <c r="D3601" s="231" t="s">
        <v>33</v>
      </c>
      <c r="E3601" s="191"/>
      <c r="F3601" s="192"/>
      <c r="G3601" s="3" t="s">
        <v>154</v>
      </c>
      <c r="H3601" s="3" t="s">
        <v>416</v>
      </c>
      <c r="I3601" s="5">
        <v>1499</v>
      </c>
    </row>
    <row r="3602" spans="1:9" ht="20.100000000000001" customHeight="1" x14ac:dyDescent="0.25">
      <c r="A3602" s="142"/>
      <c r="B3602" s="139"/>
      <c r="C3602" s="139"/>
      <c r="D3602" s="231" t="s">
        <v>382</v>
      </c>
      <c r="E3602" s="191"/>
      <c r="F3602" s="192"/>
      <c r="G3602" s="3" t="s">
        <v>154</v>
      </c>
      <c r="H3602" s="3" t="s">
        <v>416</v>
      </c>
      <c r="I3602" s="5">
        <v>18</v>
      </c>
    </row>
    <row r="3603" spans="1:9" ht="20.100000000000001" customHeight="1" x14ac:dyDescent="0.25">
      <c r="A3603" s="142"/>
      <c r="B3603" s="139"/>
      <c r="C3603" s="139"/>
      <c r="D3603" s="231" t="s">
        <v>209</v>
      </c>
      <c r="E3603" s="191"/>
      <c r="F3603" s="192"/>
      <c r="G3603" s="3" t="s">
        <v>154</v>
      </c>
      <c r="H3603" s="3" t="s">
        <v>416</v>
      </c>
      <c r="I3603" s="5">
        <v>3</v>
      </c>
    </row>
    <row r="3604" spans="1:9" ht="20.100000000000001" customHeight="1" x14ac:dyDescent="0.25">
      <c r="A3604" s="142"/>
      <c r="B3604" s="139"/>
      <c r="C3604" s="139"/>
      <c r="D3604" s="272" t="s">
        <v>171</v>
      </c>
      <c r="E3604" s="273"/>
      <c r="F3604" s="274"/>
      <c r="G3604" s="3" t="s">
        <v>154</v>
      </c>
      <c r="H3604" s="3" t="s">
        <v>416</v>
      </c>
      <c r="I3604" s="5">
        <v>242</v>
      </c>
    </row>
    <row r="3605" spans="1:9" ht="20.100000000000001" customHeight="1" x14ac:dyDescent="0.25">
      <c r="A3605" s="142"/>
      <c r="B3605" s="139"/>
      <c r="C3605" s="139"/>
      <c r="D3605" s="231" t="s">
        <v>175</v>
      </c>
      <c r="E3605" s="191"/>
      <c r="F3605" s="192"/>
      <c r="G3605" s="3" t="s">
        <v>154</v>
      </c>
      <c r="H3605" s="3" t="s">
        <v>416</v>
      </c>
      <c r="I3605" s="5">
        <v>14</v>
      </c>
    </row>
    <row r="3606" spans="1:9" ht="20.100000000000001" customHeight="1" x14ac:dyDescent="0.25">
      <c r="A3606" s="142"/>
      <c r="B3606" s="139"/>
      <c r="C3606" s="140"/>
      <c r="D3606" s="231" t="s">
        <v>168</v>
      </c>
      <c r="E3606" s="191"/>
      <c r="F3606" s="192"/>
      <c r="G3606" s="3" t="s">
        <v>154</v>
      </c>
      <c r="H3606" s="3" t="s">
        <v>416</v>
      </c>
      <c r="I3606" s="5">
        <v>1222</v>
      </c>
    </row>
    <row r="3607" spans="1:9" ht="20.100000000000001" customHeight="1" x14ac:dyDescent="0.25">
      <c r="A3607" s="142"/>
      <c r="B3607" s="139"/>
      <c r="C3607" s="272" t="s">
        <v>172</v>
      </c>
      <c r="D3607" s="164"/>
      <c r="E3607" s="164"/>
      <c r="F3607" s="165"/>
      <c r="G3607" s="3" t="s">
        <v>154</v>
      </c>
      <c r="H3607" s="3" t="s">
        <v>415</v>
      </c>
      <c r="I3607" s="5">
        <v>172</v>
      </c>
    </row>
    <row r="3608" spans="1:9" ht="20.100000000000001" customHeight="1" x14ac:dyDescent="0.25">
      <c r="A3608" s="143"/>
      <c r="B3608" s="140"/>
      <c r="C3608" s="272" t="s">
        <v>176</v>
      </c>
      <c r="D3608" s="164"/>
      <c r="E3608" s="164"/>
      <c r="F3608" s="165"/>
      <c r="G3608" s="3" t="s">
        <v>177</v>
      </c>
      <c r="H3608" s="3" t="s">
        <v>415</v>
      </c>
      <c r="I3608" s="5">
        <v>60</v>
      </c>
    </row>
    <row r="3609" spans="1:9" ht="20.100000000000001" customHeight="1" x14ac:dyDescent="0.25">
      <c r="A3609" s="150" t="s">
        <v>482</v>
      </c>
      <c r="B3609" s="144" t="s">
        <v>210</v>
      </c>
      <c r="C3609" s="124"/>
      <c r="D3609" s="56" t="s">
        <v>211</v>
      </c>
      <c r="E3609" s="125"/>
      <c r="F3609" s="125"/>
      <c r="G3609" s="3" t="s">
        <v>181</v>
      </c>
      <c r="H3609" s="3" t="s">
        <v>415</v>
      </c>
      <c r="I3609" s="22">
        <v>1003</v>
      </c>
    </row>
    <row r="3610" spans="1:9" ht="20.100000000000001" customHeight="1" x14ac:dyDescent="0.25">
      <c r="A3610" s="151"/>
      <c r="B3610" s="146"/>
      <c r="C3610" s="124"/>
      <c r="D3610" s="257" t="s">
        <v>477</v>
      </c>
      <c r="E3610" s="127" t="s">
        <v>476</v>
      </c>
      <c r="F3610" s="107"/>
      <c r="G3610" s="3" t="s">
        <v>178</v>
      </c>
      <c r="H3610" s="3" t="s">
        <v>415</v>
      </c>
      <c r="I3610" s="22">
        <v>3641049</v>
      </c>
    </row>
    <row r="3611" spans="1:9" ht="20.100000000000001" customHeight="1" x14ac:dyDescent="0.25">
      <c r="A3611" s="151"/>
      <c r="B3611" s="146"/>
      <c r="C3611" s="124"/>
      <c r="D3611" s="258"/>
      <c r="E3611" s="127" t="s">
        <v>478</v>
      </c>
      <c r="F3611" s="107"/>
      <c r="G3611" s="3" t="s">
        <v>178</v>
      </c>
      <c r="H3611" s="3" t="s">
        <v>415</v>
      </c>
      <c r="I3611" s="22">
        <v>567352</v>
      </c>
    </row>
    <row r="3612" spans="1:9" ht="20.100000000000001" customHeight="1" x14ac:dyDescent="0.25">
      <c r="A3612" s="151"/>
      <c r="B3612" s="148"/>
      <c r="C3612" s="124"/>
      <c r="D3612" s="259"/>
      <c r="E3612" s="127" t="s">
        <v>479</v>
      </c>
      <c r="F3612" s="107"/>
      <c r="G3612" s="3" t="s">
        <v>178</v>
      </c>
      <c r="H3612" s="3" t="s">
        <v>415</v>
      </c>
      <c r="I3612" s="22">
        <v>2120658</v>
      </c>
    </row>
    <row r="3613" spans="1:9" ht="20.100000000000001" customHeight="1" x14ac:dyDescent="0.25">
      <c r="A3613" s="151"/>
      <c r="B3613" s="144" t="s">
        <v>251</v>
      </c>
      <c r="C3613" s="145"/>
      <c r="D3613" s="126" t="s">
        <v>211</v>
      </c>
      <c r="E3613" s="125"/>
      <c r="F3613" s="125"/>
      <c r="G3613" s="3" t="s">
        <v>181</v>
      </c>
      <c r="H3613" s="3" t="s">
        <v>415</v>
      </c>
      <c r="I3613" s="22">
        <v>760</v>
      </c>
    </row>
    <row r="3614" spans="1:9" ht="20.100000000000001" customHeight="1" x14ac:dyDescent="0.25">
      <c r="A3614" s="151"/>
      <c r="B3614" s="146"/>
      <c r="C3614" s="147"/>
      <c r="D3614" s="257" t="s">
        <v>477</v>
      </c>
      <c r="E3614" s="127" t="s">
        <v>476</v>
      </c>
      <c r="F3614" s="107"/>
      <c r="G3614" s="3" t="s">
        <v>178</v>
      </c>
      <c r="H3614" s="3" t="s">
        <v>415</v>
      </c>
      <c r="I3614" s="22">
        <v>2742159.8346000002</v>
      </c>
    </row>
    <row r="3615" spans="1:9" ht="20.100000000000001" customHeight="1" x14ac:dyDescent="0.25">
      <c r="A3615" s="151"/>
      <c r="B3615" s="146"/>
      <c r="C3615" s="147"/>
      <c r="D3615" s="258"/>
      <c r="E3615" s="127" t="s">
        <v>478</v>
      </c>
      <c r="F3615" s="107"/>
      <c r="G3615" s="3" t="s">
        <v>178</v>
      </c>
      <c r="H3615" s="3" t="s">
        <v>415</v>
      </c>
      <c r="I3615" s="22">
        <v>281747.95999999996</v>
      </c>
    </row>
    <row r="3616" spans="1:9" ht="20.100000000000001" customHeight="1" x14ac:dyDescent="0.25">
      <c r="A3616" s="151"/>
      <c r="B3616" s="148"/>
      <c r="C3616" s="149"/>
      <c r="D3616" s="259"/>
      <c r="E3616" s="127" t="s">
        <v>479</v>
      </c>
      <c r="F3616" s="107"/>
      <c r="G3616" s="3" t="s">
        <v>178</v>
      </c>
      <c r="H3616" s="3" t="s">
        <v>415</v>
      </c>
      <c r="I3616" s="22">
        <v>1649857.4293</v>
      </c>
    </row>
    <row r="3617" spans="1:9" ht="20.100000000000001" customHeight="1" x14ac:dyDescent="0.25">
      <c r="A3617" s="151"/>
      <c r="B3617" s="144" t="s">
        <v>278</v>
      </c>
      <c r="C3617" s="145"/>
      <c r="D3617" s="56" t="s">
        <v>211</v>
      </c>
      <c r="E3617" s="40"/>
      <c r="F3617" s="40"/>
      <c r="G3617" s="3" t="s">
        <v>181</v>
      </c>
      <c r="H3617" s="3" t="s">
        <v>415</v>
      </c>
      <c r="I3617" s="22">
        <v>211</v>
      </c>
    </row>
    <row r="3618" spans="1:9" ht="20.100000000000001" customHeight="1" x14ac:dyDescent="0.25">
      <c r="A3618" s="151"/>
      <c r="B3618" s="146"/>
      <c r="C3618" s="147"/>
      <c r="D3618" s="257" t="s">
        <v>477</v>
      </c>
      <c r="E3618" s="127" t="s">
        <v>476</v>
      </c>
      <c r="F3618" s="107"/>
      <c r="G3618" s="3" t="s">
        <v>178</v>
      </c>
      <c r="H3618" s="3" t="s">
        <v>415</v>
      </c>
      <c r="I3618" s="22">
        <v>778930.22289999994</v>
      </c>
    </row>
    <row r="3619" spans="1:9" ht="20.100000000000001" customHeight="1" x14ac:dyDescent="0.25">
      <c r="A3619" s="151"/>
      <c r="B3619" s="146"/>
      <c r="C3619" s="147"/>
      <c r="D3619" s="258"/>
      <c r="E3619" s="127" t="s">
        <v>478</v>
      </c>
      <c r="F3619" s="107"/>
      <c r="G3619" s="3" t="s">
        <v>178</v>
      </c>
      <c r="H3619" s="3" t="s">
        <v>415</v>
      </c>
      <c r="I3619" s="22">
        <v>220081.25999999998</v>
      </c>
    </row>
    <row r="3620" spans="1:9" ht="20.100000000000001" customHeight="1" x14ac:dyDescent="0.25">
      <c r="A3620" s="151"/>
      <c r="B3620" s="148"/>
      <c r="C3620" s="149"/>
      <c r="D3620" s="259"/>
      <c r="E3620" s="127" t="s">
        <v>479</v>
      </c>
      <c r="F3620" s="107"/>
      <c r="G3620" s="3" t="s">
        <v>178</v>
      </c>
      <c r="H3620" s="3" t="s">
        <v>415</v>
      </c>
      <c r="I3620" s="22">
        <v>448346.80769999995</v>
      </c>
    </row>
    <row r="3621" spans="1:9" ht="20.100000000000001" customHeight="1" x14ac:dyDescent="0.25">
      <c r="A3621" s="151"/>
      <c r="B3621" s="144" t="s">
        <v>306</v>
      </c>
      <c r="C3621" s="145"/>
      <c r="D3621" s="56" t="s">
        <v>211</v>
      </c>
      <c r="E3621" s="40"/>
      <c r="F3621" s="40"/>
      <c r="G3621" s="3" t="s">
        <v>181</v>
      </c>
      <c r="H3621" s="3" t="s">
        <v>415</v>
      </c>
      <c r="I3621" s="22">
        <v>2</v>
      </c>
    </row>
    <row r="3622" spans="1:9" ht="20.100000000000001" customHeight="1" x14ac:dyDescent="0.25">
      <c r="A3622" s="151"/>
      <c r="B3622" s="146"/>
      <c r="C3622" s="147"/>
      <c r="D3622" s="257" t="s">
        <v>477</v>
      </c>
      <c r="E3622" s="127" t="s">
        <v>476</v>
      </c>
      <c r="F3622" s="107"/>
      <c r="G3622" s="3" t="s">
        <v>178</v>
      </c>
      <c r="H3622" s="3" t="s">
        <v>415</v>
      </c>
      <c r="I3622" s="22">
        <v>13100</v>
      </c>
    </row>
    <row r="3623" spans="1:9" ht="20.100000000000001" customHeight="1" x14ac:dyDescent="0.25">
      <c r="A3623" s="151"/>
      <c r="B3623" s="146"/>
      <c r="C3623" s="147"/>
      <c r="D3623" s="258"/>
      <c r="E3623" s="127" t="s">
        <v>478</v>
      </c>
      <c r="F3623" s="107"/>
      <c r="G3623" s="3" t="s">
        <v>178</v>
      </c>
      <c r="H3623" s="3" t="s">
        <v>415</v>
      </c>
      <c r="I3623" s="22">
        <v>668.78</v>
      </c>
    </row>
    <row r="3624" spans="1:9" ht="20.100000000000001" customHeight="1" x14ac:dyDescent="0.25">
      <c r="A3624" s="151"/>
      <c r="B3624" s="148"/>
      <c r="C3624" s="149"/>
      <c r="D3624" s="259"/>
      <c r="E3624" s="127" t="s">
        <v>479</v>
      </c>
      <c r="F3624" s="107"/>
      <c r="G3624" s="3" t="s">
        <v>178</v>
      </c>
      <c r="H3624" s="3" t="s">
        <v>415</v>
      </c>
      <c r="I3624" s="33">
        <v>0</v>
      </c>
    </row>
    <row r="3625" spans="1:9" ht="20.100000000000001" customHeight="1" x14ac:dyDescent="0.25">
      <c r="A3625" s="151"/>
      <c r="B3625" s="144" t="s">
        <v>321</v>
      </c>
      <c r="C3625" s="145"/>
      <c r="D3625" s="56" t="s">
        <v>211</v>
      </c>
      <c r="E3625" s="40"/>
      <c r="F3625" s="40"/>
      <c r="G3625" s="3" t="s">
        <v>181</v>
      </c>
      <c r="H3625" s="3" t="s">
        <v>415</v>
      </c>
      <c r="I3625" s="22">
        <v>2</v>
      </c>
    </row>
    <row r="3626" spans="1:9" ht="20.100000000000001" customHeight="1" x14ac:dyDescent="0.25">
      <c r="A3626" s="151"/>
      <c r="B3626" s="146"/>
      <c r="C3626" s="147"/>
      <c r="D3626" s="257" t="s">
        <v>477</v>
      </c>
      <c r="E3626" s="127" t="s">
        <v>476</v>
      </c>
      <c r="F3626" s="107"/>
      <c r="G3626" s="3" t="s">
        <v>178</v>
      </c>
      <c r="H3626" s="3" t="s">
        <v>415</v>
      </c>
      <c r="I3626" s="22">
        <v>18777</v>
      </c>
    </row>
    <row r="3627" spans="1:9" ht="20.100000000000001" customHeight="1" x14ac:dyDescent="0.25">
      <c r="A3627" s="151"/>
      <c r="B3627" s="146"/>
      <c r="C3627" s="147"/>
      <c r="D3627" s="258"/>
      <c r="E3627" s="127" t="s">
        <v>478</v>
      </c>
      <c r="F3627" s="107"/>
      <c r="G3627" s="3" t="s">
        <v>178</v>
      </c>
      <c r="H3627" s="3" t="s">
        <v>415</v>
      </c>
      <c r="I3627" s="22">
        <v>668</v>
      </c>
    </row>
    <row r="3628" spans="1:9" ht="20.100000000000001" customHeight="1" x14ac:dyDescent="0.25">
      <c r="A3628" s="151"/>
      <c r="B3628" s="148"/>
      <c r="C3628" s="149"/>
      <c r="D3628" s="259"/>
      <c r="E3628" s="127" t="s">
        <v>479</v>
      </c>
      <c r="F3628" s="107"/>
      <c r="G3628" s="3" t="s">
        <v>178</v>
      </c>
      <c r="H3628" s="3" t="s">
        <v>415</v>
      </c>
      <c r="I3628" s="33">
        <v>0</v>
      </c>
    </row>
    <row r="3629" spans="1:9" ht="20.100000000000001" customHeight="1" x14ac:dyDescent="0.25">
      <c r="A3629" s="151"/>
      <c r="B3629" s="144" t="s">
        <v>336</v>
      </c>
      <c r="C3629" s="145"/>
      <c r="D3629" s="56" t="s">
        <v>211</v>
      </c>
      <c r="E3629" s="40"/>
      <c r="F3629" s="40"/>
      <c r="G3629" s="3" t="s">
        <v>181</v>
      </c>
      <c r="H3629" s="3" t="s">
        <v>415</v>
      </c>
      <c r="I3629" s="22">
        <v>1</v>
      </c>
    </row>
    <row r="3630" spans="1:9" ht="20.100000000000001" customHeight="1" x14ac:dyDescent="0.25">
      <c r="A3630" s="151"/>
      <c r="B3630" s="146"/>
      <c r="C3630" s="147"/>
      <c r="D3630" s="257" t="s">
        <v>477</v>
      </c>
      <c r="E3630" s="127" t="s">
        <v>476</v>
      </c>
      <c r="F3630" s="107"/>
      <c r="G3630" s="3" t="s">
        <v>178</v>
      </c>
      <c r="H3630" s="3" t="s">
        <v>415</v>
      </c>
      <c r="I3630" s="22">
        <v>4322</v>
      </c>
    </row>
    <row r="3631" spans="1:9" ht="20.100000000000001" customHeight="1" x14ac:dyDescent="0.25">
      <c r="A3631" s="151"/>
      <c r="B3631" s="146"/>
      <c r="C3631" s="147"/>
      <c r="D3631" s="258"/>
      <c r="E3631" s="127" t="s">
        <v>478</v>
      </c>
      <c r="F3631" s="107"/>
      <c r="G3631" s="3" t="s">
        <v>178</v>
      </c>
      <c r="H3631" s="3" t="s">
        <v>415</v>
      </c>
      <c r="I3631" s="22">
        <v>6000</v>
      </c>
    </row>
    <row r="3632" spans="1:9" ht="20.100000000000001" customHeight="1" x14ac:dyDescent="0.25">
      <c r="A3632" s="151"/>
      <c r="B3632" s="148"/>
      <c r="C3632" s="149"/>
      <c r="D3632" s="259"/>
      <c r="E3632" s="127" t="s">
        <v>479</v>
      </c>
      <c r="F3632" s="107"/>
      <c r="G3632" s="3" t="s">
        <v>178</v>
      </c>
      <c r="H3632" s="3" t="s">
        <v>415</v>
      </c>
      <c r="I3632" s="33">
        <v>0</v>
      </c>
    </row>
    <row r="3633" spans="1:9" ht="20.100000000000001" customHeight="1" x14ac:dyDescent="0.25">
      <c r="A3633" s="151"/>
      <c r="B3633" s="144" t="s">
        <v>353</v>
      </c>
      <c r="C3633" s="145"/>
      <c r="D3633" s="56" t="s">
        <v>211</v>
      </c>
      <c r="E3633" s="40"/>
      <c r="F3633" s="40"/>
      <c r="G3633" s="3" t="s">
        <v>181</v>
      </c>
      <c r="H3633" s="3" t="s">
        <v>415</v>
      </c>
      <c r="I3633" s="22">
        <v>23</v>
      </c>
    </row>
    <row r="3634" spans="1:9" ht="20.100000000000001" customHeight="1" x14ac:dyDescent="0.25">
      <c r="A3634" s="151"/>
      <c r="B3634" s="146"/>
      <c r="C3634" s="147"/>
      <c r="D3634" s="257" t="s">
        <v>477</v>
      </c>
      <c r="E3634" s="127" t="s">
        <v>476</v>
      </c>
      <c r="F3634" s="107"/>
      <c r="G3634" s="3" t="s">
        <v>178</v>
      </c>
      <c r="H3634" s="3" t="s">
        <v>415</v>
      </c>
      <c r="I3634" s="22">
        <v>74567.06</v>
      </c>
    </row>
    <row r="3635" spans="1:9" ht="20.100000000000001" customHeight="1" x14ac:dyDescent="0.25">
      <c r="A3635" s="151"/>
      <c r="B3635" s="146"/>
      <c r="C3635" s="147"/>
      <c r="D3635" s="258"/>
      <c r="E3635" s="127" t="s">
        <v>478</v>
      </c>
      <c r="F3635" s="107"/>
      <c r="G3635" s="3" t="s">
        <v>178</v>
      </c>
      <c r="H3635" s="3" t="s">
        <v>415</v>
      </c>
      <c r="I3635" s="22">
        <v>50420.07</v>
      </c>
    </row>
    <row r="3636" spans="1:9" ht="20.100000000000001" customHeight="1" x14ac:dyDescent="0.25">
      <c r="A3636" s="151"/>
      <c r="B3636" s="148"/>
      <c r="C3636" s="149"/>
      <c r="D3636" s="259"/>
      <c r="E3636" s="127" t="s">
        <v>479</v>
      </c>
      <c r="F3636" s="107"/>
      <c r="G3636" s="3" t="s">
        <v>178</v>
      </c>
      <c r="H3636" s="3" t="s">
        <v>415</v>
      </c>
      <c r="I3636" s="22">
        <v>16342</v>
      </c>
    </row>
    <row r="3637" spans="1:9" ht="20.100000000000001" customHeight="1" x14ac:dyDescent="0.25">
      <c r="A3637" s="151"/>
      <c r="B3637" s="144" t="s">
        <v>383</v>
      </c>
      <c r="C3637" s="145"/>
      <c r="D3637" s="56" t="s">
        <v>384</v>
      </c>
      <c r="E3637" s="40"/>
      <c r="F3637" s="40"/>
      <c r="G3637" s="3" t="s">
        <v>385</v>
      </c>
      <c r="H3637" s="3" t="s">
        <v>415</v>
      </c>
      <c r="I3637" s="22">
        <v>1</v>
      </c>
    </row>
    <row r="3638" spans="1:9" ht="20.100000000000001" customHeight="1" x14ac:dyDescent="0.25">
      <c r="A3638" s="151"/>
      <c r="B3638" s="146"/>
      <c r="C3638" s="147"/>
      <c r="D3638" s="257" t="s">
        <v>477</v>
      </c>
      <c r="E3638" s="127" t="s">
        <v>476</v>
      </c>
      <c r="F3638" s="107"/>
      <c r="G3638" s="3" t="s">
        <v>178</v>
      </c>
      <c r="H3638" s="3" t="s">
        <v>415</v>
      </c>
      <c r="I3638" s="22">
        <v>252</v>
      </c>
    </row>
    <row r="3639" spans="1:9" ht="20.100000000000001" customHeight="1" x14ac:dyDescent="0.25">
      <c r="A3639" s="151"/>
      <c r="B3639" s="146"/>
      <c r="C3639" s="147"/>
      <c r="D3639" s="258"/>
      <c r="E3639" s="127" t="s">
        <v>478</v>
      </c>
      <c r="F3639" s="107"/>
      <c r="G3639" s="3" t="s">
        <v>178</v>
      </c>
      <c r="H3639" s="3" t="s">
        <v>415</v>
      </c>
      <c r="I3639" s="22">
        <v>481</v>
      </c>
    </row>
    <row r="3640" spans="1:9" ht="20.100000000000001" customHeight="1" x14ac:dyDescent="0.25">
      <c r="A3640" s="151"/>
      <c r="B3640" s="148"/>
      <c r="C3640" s="149"/>
      <c r="D3640" s="259"/>
      <c r="E3640" s="127" t="s">
        <v>479</v>
      </c>
      <c r="F3640" s="107"/>
      <c r="G3640" s="3" t="s">
        <v>178</v>
      </c>
      <c r="H3640" s="3" t="s">
        <v>415</v>
      </c>
      <c r="I3640" s="22">
        <v>251</v>
      </c>
    </row>
    <row r="3641" spans="1:9" ht="20.100000000000001" customHeight="1" x14ac:dyDescent="0.25">
      <c r="A3641" s="151"/>
      <c r="B3641" s="144" t="s">
        <v>410</v>
      </c>
      <c r="C3641" s="145"/>
      <c r="D3641" s="56" t="s">
        <v>211</v>
      </c>
      <c r="E3641" s="40"/>
      <c r="F3641" s="40"/>
      <c r="G3641" s="3" t="s">
        <v>181</v>
      </c>
      <c r="H3641" s="3" t="s">
        <v>415</v>
      </c>
      <c r="I3641" s="22">
        <v>2</v>
      </c>
    </row>
    <row r="3642" spans="1:9" ht="20.100000000000001" customHeight="1" x14ac:dyDescent="0.25">
      <c r="A3642" s="151"/>
      <c r="B3642" s="146"/>
      <c r="C3642" s="147"/>
      <c r="D3642" s="153" t="s">
        <v>477</v>
      </c>
      <c r="E3642" s="127" t="s">
        <v>476</v>
      </c>
      <c r="F3642" s="40"/>
      <c r="G3642" s="3" t="s">
        <v>178</v>
      </c>
      <c r="H3642" s="3" t="s">
        <v>415</v>
      </c>
      <c r="I3642" s="22">
        <v>7241</v>
      </c>
    </row>
    <row r="3643" spans="1:9" ht="20.100000000000001" customHeight="1" x14ac:dyDescent="0.25">
      <c r="A3643" s="151"/>
      <c r="B3643" s="146"/>
      <c r="C3643" s="147"/>
      <c r="D3643" s="154"/>
      <c r="E3643" s="127" t="s">
        <v>478</v>
      </c>
      <c r="F3643" s="40"/>
      <c r="G3643" s="3" t="s">
        <v>178</v>
      </c>
      <c r="H3643" s="3" t="s">
        <v>415</v>
      </c>
      <c r="I3643" s="22">
        <v>6955</v>
      </c>
    </row>
    <row r="3644" spans="1:9" ht="20.100000000000001" customHeight="1" x14ac:dyDescent="0.25">
      <c r="A3644" s="151"/>
      <c r="B3644" s="148"/>
      <c r="C3644" s="149"/>
      <c r="D3644" s="155"/>
      <c r="E3644" s="127" t="s">
        <v>479</v>
      </c>
      <c r="F3644" s="40"/>
      <c r="G3644" s="3" t="s">
        <v>178</v>
      </c>
      <c r="H3644" s="3" t="s">
        <v>415</v>
      </c>
      <c r="I3644" s="33">
        <v>0</v>
      </c>
    </row>
    <row r="3645" spans="1:9" ht="20.100000000000001" customHeight="1" x14ac:dyDescent="0.25">
      <c r="A3645" s="151"/>
      <c r="B3645" s="161" t="s">
        <v>483</v>
      </c>
      <c r="C3645" s="145"/>
      <c r="D3645" s="56" t="s">
        <v>384</v>
      </c>
      <c r="E3645" s="40"/>
      <c r="F3645" s="40"/>
      <c r="G3645" s="3" t="s">
        <v>385</v>
      </c>
      <c r="H3645" s="3" t="s">
        <v>415</v>
      </c>
      <c r="I3645" s="22">
        <v>1</v>
      </c>
    </row>
    <row r="3646" spans="1:9" ht="20.100000000000001" customHeight="1" x14ac:dyDescent="0.25">
      <c r="A3646" s="151"/>
      <c r="B3646" s="146"/>
      <c r="C3646" s="147"/>
      <c r="D3646" s="257" t="s">
        <v>477</v>
      </c>
      <c r="E3646" s="127" t="s">
        <v>476</v>
      </c>
      <c r="F3646" s="107"/>
      <c r="G3646" s="3" t="s">
        <v>178</v>
      </c>
      <c r="H3646" s="3" t="s">
        <v>415</v>
      </c>
      <c r="I3646" s="22">
        <v>1700</v>
      </c>
    </row>
    <row r="3647" spans="1:9" ht="20.100000000000001" customHeight="1" x14ac:dyDescent="0.25">
      <c r="A3647" s="151"/>
      <c r="B3647" s="146"/>
      <c r="C3647" s="147"/>
      <c r="D3647" s="258"/>
      <c r="E3647" s="127" t="s">
        <v>478</v>
      </c>
      <c r="F3647" s="107"/>
      <c r="G3647" s="3" t="s">
        <v>178</v>
      </c>
      <c r="H3647" s="3" t="s">
        <v>415</v>
      </c>
      <c r="I3647" s="22">
        <v>330</v>
      </c>
    </row>
    <row r="3648" spans="1:9" ht="20.100000000000001" customHeight="1" x14ac:dyDescent="0.25">
      <c r="A3648" s="152"/>
      <c r="B3648" s="148"/>
      <c r="C3648" s="149"/>
      <c r="D3648" s="259"/>
      <c r="E3648" s="127" t="s">
        <v>479</v>
      </c>
      <c r="F3648" s="107"/>
      <c r="G3648" s="3" t="s">
        <v>178</v>
      </c>
      <c r="H3648" s="3" t="s">
        <v>415</v>
      </c>
      <c r="I3648" s="22">
        <v>5861</v>
      </c>
    </row>
    <row r="3649" spans="1:9" ht="20.100000000000001" customHeight="1" x14ac:dyDescent="0.25">
      <c r="A3649" s="363" t="s">
        <v>480</v>
      </c>
      <c r="B3649" s="163" t="s">
        <v>33</v>
      </c>
      <c r="C3649" s="164"/>
      <c r="D3649" s="164"/>
      <c r="E3649" s="164"/>
      <c r="F3649" s="165"/>
      <c r="G3649" s="3" t="s">
        <v>181</v>
      </c>
      <c r="H3649" s="3" t="s">
        <v>415</v>
      </c>
      <c r="I3649" s="22">
        <v>233</v>
      </c>
    </row>
    <row r="3650" spans="1:9" ht="20.100000000000001" customHeight="1" x14ac:dyDescent="0.25">
      <c r="A3650" s="147"/>
      <c r="B3650" s="163" t="s">
        <v>233</v>
      </c>
      <c r="C3650" s="164"/>
      <c r="D3650" s="164"/>
      <c r="E3650" s="164"/>
      <c r="F3650" s="165"/>
      <c r="G3650" s="3" t="s">
        <v>181</v>
      </c>
      <c r="H3650" s="3" t="s">
        <v>415</v>
      </c>
      <c r="I3650" s="22">
        <v>22</v>
      </c>
    </row>
    <row r="3651" spans="1:9" ht="20.100000000000001" customHeight="1" x14ac:dyDescent="0.25">
      <c r="A3651" s="147"/>
      <c r="B3651" s="163" t="s">
        <v>239</v>
      </c>
      <c r="C3651" s="164"/>
      <c r="D3651" s="164"/>
      <c r="E3651" s="164"/>
      <c r="F3651" s="165"/>
      <c r="G3651" s="3" t="s">
        <v>181</v>
      </c>
      <c r="H3651" s="3" t="s">
        <v>415</v>
      </c>
      <c r="I3651" s="22">
        <v>207</v>
      </c>
    </row>
    <row r="3652" spans="1:9" ht="20.100000000000001" customHeight="1" x14ac:dyDescent="0.25">
      <c r="A3652" s="147"/>
      <c r="B3652" s="364" t="s">
        <v>470</v>
      </c>
      <c r="C3652" s="164"/>
      <c r="D3652" s="164"/>
      <c r="E3652" s="164"/>
      <c r="F3652" s="165"/>
      <c r="G3652" s="3" t="s">
        <v>181</v>
      </c>
      <c r="H3652" s="3" t="s">
        <v>415</v>
      </c>
      <c r="I3652" s="22">
        <v>1</v>
      </c>
    </row>
    <row r="3653" spans="1:9" ht="20.100000000000001" customHeight="1" x14ac:dyDescent="0.25">
      <c r="A3653" s="147"/>
      <c r="B3653" s="163" t="s">
        <v>258</v>
      </c>
      <c r="C3653" s="164"/>
      <c r="D3653" s="164"/>
      <c r="E3653" s="164"/>
      <c r="F3653" s="165"/>
      <c r="G3653" s="3" t="s">
        <v>181</v>
      </c>
      <c r="H3653" s="3" t="s">
        <v>415</v>
      </c>
      <c r="I3653" s="22">
        <v>2</v>
      </c>
    </row>
    <row r="3654" spans="1:9" ht="20.100000000000001" customHeight="1" x14ac:dyDescent="0.25">
      <c r="A3654" s="147"/>
      <c r="B3654" s="163" t="s">
        <v>262</v>
      </c>
      <c r="C3654" s="164"/>
      <c r="D3654" s="164"/>
      <c r="E3654" s="164"/>
      <c r="F3654" s="165"/>
      <c r="G3654" s="3" t="s">
        <v>181</v>
      </c>
      <c r="H3654" s="3" t="s">
        <v>415</v>
      </c>
      <c r="I3654" s="33">
        <v>0</v>
      </c>
    </row>
    <row r="3655" spans="1:9" ht="20.100000000000001" customHeight="1" x14ac:dyDescent="0.25">
      <c r="A3655" s="147"/>
      <c r="B3655" s="163" t="s">
        <v>271</v>
      </c>
      <c r="C3655" s="164"/>
      <c r="D3655" s="164"/>
      <c r="E3655" s="164"/>
      <c r="F3655" s="165"/>
      <c r="G3655" s="3" t="s">
        <v>181</v>
      </c>
      <c r="H3655" s="3" t="s">
        <v>415</v>
      </c>
      <c r="I3655" s="33">
        <v>0</v>
      </c>
    </row>
    <row r="3656" spans="1:9" ht="20.100000000000001" customHeight="1" x14ac:dyDescent="0.25">
      <c r="A3656" s="147"/>
      <c r="B3656" s="163" t="s">
        <v>279</v>
      </c>
      <c r="C3656" s="164"/>
      <c r="D3656" s="164"/>
      <c r="E3656" s="164"/>
      <c r="F3656" s="165"/>
      <c r="G3656" s="3" t="s">
        <v>181</v>
      </c>
      <c r="H3656" s="3" t="s">
        <v>415</v>
      </c>
      <c r="I3656" s="120">
        <v>1</v>
      </c>
    </row>
    <row r="3657" spans="1:9" ht="20.100000000000001" customHeight="1" x14ac:dyDescent="0.25">
      <c r="A3657" s="147"/>
      <c r="B3657" s="163" t="s">
        <v>283</v>
      </c>
      <c r="C3657" s="164"/>
      <c r="D3657" s="164"/>
      <c r="E3657" s="164"/>
      <c r="F3657" s="165"/>
      <c r="G3657" s="3" t="s">
        <v>181</v>
      </c>
      <c r="H3657" s="3" t="s">
        <v>415</v>
      </c>
      <c r="I3657" s="33">
        <v>0</v>
      </c>
    </row>
    <row r="3658" spans="1:9" ht="20.100000000000001" customHeight="1" x14ac:dyDescent="0.25">
      <c r="A3658" s="147"/>
      <c r="B3658" s="163" t="s">
        <v>290</v>
      </c>
      <c r="C3658" s="164"/>
      <c r="D3658" s="164"/>
      <c r="E3658" s="164"/>
      <c r="F3658" s="165"/>
      <c r="G3658" s="3" t="s">
        <v>181</v>
      </c>
      <c r="H3658" s="3" t="s">
        <v>415</v>
      </c>
      <c r="I3658" s="33">
        <v>0</v>
      </c>
    </row>
    <row r="3659" spans="1:9" ht="20.100000000000001" customHeight="1" x14ac:dyDescent="0.25">
      <c r="A3659" s="149"/>
      <c r="B3659" s="163" t="s">
        <v>168</v>
      </c>
      <c r="C3659" s="164"/>
      <c r="D3659" s="164"/>
      <c r="E3659" s="164"/>
      <c r="F3659" s="165"/>
      <c r="G3659" s="3" t="s">
        <v>181</v>
      </c>
      <c r="H3659" s="3" t="s">
        <v>415</v>
      </c>
      <c r="I3659" s="33">
        <v>0</v>
      </c>
    </row>
    <row r="3660" spans="1:9" ht="20.100000000000001" customHeight="1" x14ac:dyDescent="0.25">
      <c r="A3660" s="145" t="s">
        <v>179</v>
      </c>
      <c r="B3660" s="156" t="s">
        <v>33</v>
      </c>
      <c r="C3660" s="163" t="s">
        <v>180</v>
      </c>
      <c r="D3660" s="164"/>
      <c r="E3660" s="164"/>
      <c r="F3660" s="164"/>
      <c r="G3660" s="3" t="s">
        <v>181</v>
      </c>
      <c r="H3660" s="3" t="s">
        <v>415</v>
      </c>
      <c r="I3660" s="122">
        <v>1003</v>
      </c>
    </row>
    <row r="3661" spans="1:9" ht="20.100000000000001" customHeight="1" x14ac:dyDescent="0.25">
      <c r="A3661" s="147"/>
      <c r="B3661" s="157"/>
      <c r="C3661" s="163" t="s">
        <v>182</v>
      </c>
      <c r="D3661" s="164"/>
      <c r="E3661" s="164"/>
      <c r="F3661" s="164"/>
      <c r="G3661" s="3" t="s">
        <v>181</v>
      </c>
      <c r="H3661" s="3" t="s">
        <v>415</v>
      </c>
      <c r="I3661" s="22">
        <v>233</v>
      </c>
    </row>
    <row r="3662" spans="1:9" ht="20.100000000000001" customHeight="1" x14ac:dyDescent="0.25">
      <c r="A3662" s="147"/>
      <c r="B3662" s="156" t="s">
        <v>36</v>
      </c>
      <c r="C3662" s="163" t="s">
        <v>180</v>
      </c>
      <c r="D3662" s="164"/>
      <c r="E3662" s="164"/>
      <c r="F3662" s="164"/>
      <c r="G3662" s="3" t="s">
        <v>181</v>
      </c>
      <c r="H3662" s="3" t="s">
        <v>415</v>
      </c>
      <c r="I3662" s="22">
        <v>9</v>
      </c>
    </row>
    <row r="3663" spans="1:9" ht="20.100000000000001" customHeight="1" x14ac:dyDescent="0.25">
      <c r="A3663" s="147"/>
      <c r="B3663" s="157"/>
      <c r="C3663" s="163" t="s">
        <v>182</v>
      </c>
      <c r="D3663" s="164"/>
      <c r="E3663" s="164"/>
      <c r="F3663" s="164"/>
      <c r="G3663" s="3" t="s">
        <v>181</v>
      </c>
      <c r="H3663" s="3" t="s">
        <v>415</v>
      </c>
      <c r="I3663" s="22">
        <v>10</v>
      </c>
    </row>
    <row r="3664" spans="1:9" ht="20.100000000000001" customHeight="1" x14ac:dyDescent="0.25">
      <c r="A3664" s="147"/>
      <c r="B3664" s="156" t="s">
        <v>202</v>
      </c>
      <c r="C3664" s="163" t="s">
        <v>180</v>
      </c>
      <c r="D3664" s="164"/>
      <c r="E3664" s="164"/>
      <c r="F3664" s="164"/>
      <c r="G3664" s="3" t="s">
        <v>181</v>
      </c>
      <c r="H3664" s="3" t="s">
        <v>415</v>
      </c>
      <c r="I3664" s="22">
        <v>22</v>
      </c>
    </row>
    <row r="3665" spans="1:9" ht="20.100000000000001" customHeight="1" x14ac:dyDescent="0.25">
      <c r="A3665" s="147"/>
      <c r="B3665" s="157"/>
      <c r="C3665" s="163" t="s">
        <v>182</v>
      </c>
      <c r="D3665" s="164"/>
      <c r="E3665" s="164"/>
      <c r="F3665" s="164"/>
      <c r="G3665" s="3" t="s">
        <v>181</v>
      </c>
      <c r="H3665" s="3" t="s">
        <v>415</v>
      </c>
      <c r="I3665" s="22">
        <v>7</v>
      </c>
    </row>
    <row r="3666" spans="1:9" ht="20.100000000000001" customHeight="1" x14ac:dyDescent="0.25">
      <c r="A3666" s="147"/>
      <c r="B3666" s="156" t="s">
        <v>146</v>
      </c>
      <c r="C3666" s="163" t="s">
        <v>180</v>
      </c>
      <c r="D3666" s="164"/>
      <c r="E3666" s="164"/>
      <c r="F3666" s="164"/>
      <c r="G3666" s="3" t="s">
        <v>181</v>
      </c>
      <c r="H3666" s="3" t="s">
        <v>415</v>
      </c>
      <c r="I3666" s="22">
        <v>22</v>
      </c>
    </row>
    <row r="3667" spans="1:9" ht="20.100000000000001" customHeight="1" x14ac:dyDescent="0.25">
      <c r="A3667" s="147"/>
      <c r="B3667" s="157"/>
      <c r="C3667" s="163" t="s">
        <v>182</v>
      </c>
      <c r="D3667" s="164"/>
      <c r="E3667" s="164"/>
      <c r="F3667" s="164"/>
      <c r="G3667" s="3" t="s">
        <v>181</v>
      </c>
      <c r="H3667" s="3" t="s">
        <v>415</v>
      </c>
      <c r="I3667" s="22">
        <v>5</v>
      </c>
    </row>
    <row r="3668" spans="1:9" ht="20.100000000000001" customHeight="1" x14ac:dyDescent="0.25">
      <c r="A3668" s="147"/>
      <c r="B3668" s="156" t="s">
        <v>50</v>
      </c>
      <c r="C3668" s="163" t="s">
        <v>180</v>
      </c>
      <c r="D3668" s="164"/>
      <c r="E3668" s="164"/>
      <c r="F3668" s="164"/>
      <c r="G3668" s="3" t="s">
        <v>181</v>
      </c>
      <c r="H3668" s="3" t="s">
        <v>415</v>
      </c>
      <c r="I3668" s="22">
        <v>24</v>
      </c>
    </row>
    <row r="3669" spans="1:9" ht="20.100000000000001" customHeight="1" x14ac:dyDescent="0.25">
      <c r="A3669" s="147"/>
      <c r="B3669" s="157"/>
      <c r="C3669" s="163" t="s">
        <v>182</v>
      </c>
      <c r="D3669" s="164"/>
      <c r="E3669" s="164"/>
      <c r="F3669" s="164"/>
      <c r="G3669" s="3" t="s">
        <v>181</v>
      </c>
      <c r="H3669" s="3" t="s">
        <v>415</v>
      </c>
      <c r="I3669" s="22">
        <v>8</v>
      </c>
    </row>
    <row r="3670" spans="1:9" ht="20.100000000000001" customHeight="1" x14ac:dyDescent="0.25">
      <c r="A3670" s="147"/>
      <c r="B3670" s="156" t="s">
        <v>247</v>
      </c>
      <c r="C3670" s="163" t="s">
        <v>180</v>
      </c>
      <c r="D3670" s="164"/>
      <c r="E3670" s="164"/>
      <c r="F3670" s="164"/>
      <c r="G3670" s="3" t="s">
        <v>181</v>
      </c>
      <c r="H3670" s="3" t="s">
        <v>415</v>
      </c>
      <c r="I3670" s="22">
        <v>24</v>
      </c>
    </row>
    <row r="3671" spans="1:9" ht="20.100000000000001" customHeight="1" x14ac:dyDescent="0.25">
      <c r="A3671" s="147"/>
      <c r="B3671" s="157"/>
      <c r="C3671" s="163" t="s">
        <v>182</v>
      </c>
      <c r="D3671" s="164"/>
      <c r="E3671" s="164"/>
      <c r="F3671" s="164"/>
      <c r="G3671" s="3" t="s">
        <v>181</v>
      </c>
      <c r="H3671" s="3" t="s">
        <v>415</v>
      </c>
      <c r="I3671" s="22">
        <v>21</v>
      </c>
    </row>
    <row r="3672" spans="1:9" ht="20.100000000000001" customHeight="1" x14ac:dyDescent="0.25">
      <c r="A3672" s="147"/>
      <c r="B3672" s="156" t="s">
        <v>214</v>
      </c>
      <c r="C3672" s="163" t="s">
        <v>180</v>
      </c>
      <c r="D3672" s="164"/>
      <c r="E3672" s="164"/>
      <c r="F3672" s="164"/>
      <c r="G3672" s="3" t="s">
        <v>181</v>
      </c>
      <c r="H3672" s="3" t="s">
        <v>415</v>
      </c>
      <c r="I3672" s="22">
        <v>25</v>
      </c>
    </row>
    <row r="3673" spans="1:9" ht="20.100000000000001" customHeight="1" x14ac:dyDescent="0.25">
      <c r="A3673" s="147"/>
      <c r="B3673" s="157"/>
      <c r="C3673" s="163" t="s">
        <v>182</v>
      </c>
      <c r="D3673" s="164"/>
      <c r="E3673" s="164"/>
      <c r="F3673" s="164"/>
      <c r="G3673" s="3" t="s">
        <v>181</v>
      </c>
      <c r="H3673" s="3" t="s">
        <v>415</v>
      </c>
      <c r="I3673" s="22">
        <v>22</v>
      </c>
    </row>
    <row r="3674" spans="1:9" ht="20.100000000000001" customHeight="1" x14ac:dyDescent="0.25">
      <c r="A3674" s="147"/>
      <c r="B3674" s="156" t="s">
        <v>155</v>
      </c>
      <c r="C3674" s="163" t="s">
        <v>180</v>
      </c>
      <c r="D3674" s="164"/>
      <c r="E3674" s="164"/>
      <c r="F3674" s="164"/>
      <c r="G3674" s="3" t="s">
        <v>181</v>
      </c>
      <c r="H3674" s="3" t="s">
        <v>415</v>
      </c>
      <c r="I3674" s="22">
        <v>32</v>
      </c>
    </row>
    <row r="3675" spans="1:9" ht="20.100000000000001" customHeight="1" x14ac:dyDescent="0.25">
      <c r="A3675" s="147"/>
      <c r="B3675" s="157"/>
      <c r="C3675" s="163" t="s">
        <v>182</v>
      </c>
      <c r="D3675" s="164"/>
      <c r="E3675" s="164"/>
      <c r="F3675" s="164"/>
      <c r="G3675" s="3" t="s">
        <v>181</v>
      </c>
      <c r="H3675" s="3" t="s">
        <v>415</v>
      </c>
      <c r="I3675" s="22">
        <v>7</v>
      </c>
    </row>
    <row r="3676" spans="1:9" ht="20.100000000000001" customHeight="1" x14ac:dyDescent="0.25">
      <c r="A3676" s="147"/>
      <c r="B3676" s="156" t="s">
        <v>386</v>
      </c>
      <c r="C3676" s="163" t="s">
        <v>387</v>
      </c>
      <c r="D3676" s="164"/>
      <c r="E3676" s="164"/>
      <c r="F3676" s="164"/>
      <c r="G3676" s="3" t="s">
        <v>385</v>
      </c>
      <c r="H3676" s="3" t="s">
        <v>415</v>
      </c>
      <c r="I3676" s="22">
        <v>57</v>
      </c>
    </row>
    <row r="3677" spans="1:9" ht="20.100000000000001" customHeight="1" x14ac:dyDescent="0.25">
      <c r="A3677" s="149"/>
      <c r="B3677" s="157"/>
      <c r="C3677" s="163" t="s">
        <v>182</v>
      </c>
      <c r="D3677" s="164"/>
      <c r="E3677" s="164"/>
      <c r="F3677" s="164"/>
      <c r="G3677" s="3" t="s">
        <v>181</v>
      </c>
      <c r="H3677" s="3" t="s">
        <v>415</v>
      </c>
      <c r="I3677" s="22">
        <v>43</v>
      </c>
    </row>
    <row r="3678" spans="1:9" ht="20.100000000000001" customHeight="1" x14ac:dyDescent="0.25">
      <c r="A3678" s="145" t="s">
        <v>179</v>
      </c>
      <c r="B3678" s="156" t="s">
        <v>246</v>
      </c>
      <c r="C3678" s="163" t="s">
        <v>180</v>
      </c>
      <c r="D3678" s="164"/>
      <c r="E3678" s="164"/>
      <c r="F3678" s="164"/>
      <c r="G3678" s="3" t="s">
        <v>181</v>
      </c>
      <c r="H3678" s="3" t="s">
        <v>415</v>
      </c>
      <c r="I3678" s="22">
        <v>103</v>
      </c>
    </row>
    <row r="3679" spans="1:9" ht="20.100000000000001" customHeight="1" x14ac:dyDescent="0.25">
      <c r="A3679" s="147"/>
      <c r="B3679" s="157"/>
      <c r="C3679" s="163" t="s">
        <v>182</v>
      </c>
      <c r="D3679" s="164"/>
      <c r="E3679" s="164"/>
      <c r="F3679" s="164"/>
      <c r="G3679" s="3" t="s">
        <v>181</v>
      </c>
      <c r="H3679" s="3" t="s">
        <v>415</v>
      </c>
      <c r="I3679" s="22">
        <v>6</v>
      </c>
    </row>
    <row r="3680" spans="1:9" ht="20.100000000000001" customHeight="1" x14ac:dyDescent="0.25">
      <c r="A3680" s="147"/>
      <c r="B3680" s="156" t="s">
        <v>248</v>
      </c>
      <c r="C3680" s="163" t="s">
        <v>180</v>
      </c>
      <c r="D3680" s="164"/>
      <c r="E3680" s="164"/>
      <c r="F3680" s="164"/>
      <c r="G3680" s="3" t="s">
        <v>181</v>
      </c>
      <c r="H3680" s="3" t="s">
        <v>415</v>
      </c>
      <c r="I3680" s="22">
        <v>44</v>
      </c>
    </row>
    <row r="3681" spans="1:9" ht="20.100000000000001" customHeight="1" x14ac:dyDescent="0.25">
      <c r="A3681" s="147"/>
      <c r="B3681" s="157"/>
      <c r="C3681" s="163" t="s">
        <v>182</v>
      </c>
      <c r="D3681" s="164"/>
      <c r="E3681" s="164"/>
      <c r="F3681" s="164"/>
      <c r="G3681" s="3" t="s">
        <v>181</v>
      </c>
      <c r="H3681" s="3" t="s">
        <v>415</v>
      </c>
      <c r="I3681" s="22">
        <v>6</v>
      </c>
    </row>
    <row r="3682" spans="1:9" ht="20.100000000000001" customHeight="1" x14ac:dyDescent="0.25">
      <c r="A3682" s="147"/>
      <c r="B3682" s="156" t="s">
        <v>157</v>
      </c>
      <c r="C3682" s="163" t="s">
        <v>180</v>
      </c>
      <c r="D3682" s="164"/>
      <c r="E3682" s="164"/>
      <c r="F3682" s="164"/>
      <c r="G3682" s="3" t="s">
        <v>181</v>
      </c>
      <c r="H3682" s="3" t="s">
        <v>415</v>
      </c>
      <c r="I3682" s="22">
        <v>21</v>
      </c>
    </row>
    <row r="3683" spans="1:9" ht="20.100000000000001" customHeight="1" x14ac:dyDescent="0.25">
      <c r="A3683" s="147"/>
      <c r="B3683" s="157"/>
      <c r="C3683" s="163" t="s">
        <v>182</v>
      </c>
      <c r="D3683" s="164"/>
      <c r="E3683" s="164"/>
      <c r="F3683" s="164"/>
      <c r="G3683" s="3" t="s">
        <v>181</v>
      </c>
      <c r="H3683" s="3" t="s">
        <v>415</v>
      </c>
      <c r="I3683" s="22">
        <v>2</v>
      </c>
    </row>
    <row r="3684" spans="1:9" ht="20.100000000000001" customHeight="1" x14ac:dyDescent="0.25">
      <c r="A3684" s="147"/>
      <c r="B3684" s="156" t="s">
        <v>55</v>
      </c>
      <c r="C3684" s="163" t="s">
        <v>180</v>
      </c>
      <c r="D3684" s="164"/>
      <c r="E3684" s="164"/>
      <c r="F3684" s="164"/>
      <c r="G3684" s="3" t="s">
        <v>181</v>
      </c>
      <c r="H3684" s="3" t="s">
        <v>415</v>
      </c>
      <c r="I3684" s="22">
        <v>66</v>
      </c>
    </row>
    <row r="3685" spans="1:9" ht="20.100000000000001" customHeight="1" x14ac:dyDescent="0.25">
      <c r="A3685" s="147"/>
      <c r="B3685" s="157"/>
      <c r="C3685" s="163" t="s">
        <v>182</v>
      </c>
      <c r="D3685" s="164"/>
      <c r="E3685" s="164"/>
      <c r="F3685" s="164"/>
      <c r="G3685" s="3" t="s">
        <v>181</v>
      </c>
      <c r="H3685" s="3" t="s">
        <v>415</v>
      </c>
      <c r="I3685" s="33">
        <v>0</v>
      </c>
    </row>
    <row r="3686" spans="1:9" ht="20.100000000000001" customHeight="1" x14ac:dyDescent="0.25">
      <c r="A3686" s="147"/>
      <c r="B3686" s="156" t="s">
        <v>39</v>
      </c>
      <c r="C3686" s="163" t="s">
        <v>180</v>
      </c>
      <c r="D3686" s="164"/>
      <c r="E3686" s="164"/>
      <c r="F3686" s="164"/>
      <c r="G3686" s="3" t="s">
        <v>181</v>
      </c>
      <c r="H3686" s="3" t="s">
        <v>415</v>
      </c>
      <c r="I3686" s="22">
        <v>48</v>
      </c>
    </row>
    <row r="3687" spans="1:9" ht="20.100000000000001" customHeight="1" x14ac:dyDescent="0.25">
      <c r="A3687" s="147"/>
      <c r="B3687" s="157"/>
      <c r="C3687" s="163" t="s">
        <v>182</v>
      </c>
      <c r="D3687" s="164"/>
      <c r="E3687" s="164"/>
      <c r="F3687" s="164"/>
      <c r="G3687" s="3" t="s">
        <v>181</v>
      </c>
      <c r="H3687" s="3" t="s">
        <v>415</v>
      </c>
      <c r="I3687" s="22">
        <v>5</v>
      </c>
    </row>
    <row r="3688" spans="1:9" ht="20.100000000000001" customHeight="1" x14ac:dyDescent="0.25">
      <c r="A3688" s="147"/>
      <c r="B3688" s="156" t="s">
        <v>147</v>
      </c>
      <c r="C3688" s="163" t="s">
        <v>180</v>
      </c>
      <c r="D3688" s="164"/>
      <c r="E3688" s="164"/>
      <c r="F3688" s="164"/>
      <c r="G3688" s="3" t="s">
        <v>181</v>
      </c>
      <c r="H3688" s="3" t="s">
        <v>415</v>
      </c>
      <c r="I3688" s="22">
        <v>37</v>
      </c>
    </row>
    <row r="3689" spans="1:9" ht="20.100000000000001" customHeight="1" x14ac:dyDescent="0.25">
      <c r="A3689" s="147"/>
      <c r="B3689" s="157"/>
      <c r="C3689" s="163" t="s">
        <v>182</v>
      </c>
      <c r="D3689" s="164"/>
      <c r="E3689" s="164"/>
      <c r="F3689" s="164"/>
      <c r="G3689" s="3" t="s">
        <v>181</v>
      </c>
      <c r="H3689" s="3" t="s">
        <v>415</v>
      </c>
      <c r="I3689" s="22">
        <v>6</v>
      </c>
    </row>
    <row r="3690" spans="1:9" ht="20.100000000000001" customHeight="1" x14ac:dyDescent="0.25">
      <c r="A3690" s="147"/>
      <c r="B3690" s="156" t="s">
        <v>57</v>
      </c>
      <c r="C3690" s="163" t="s">
        <v>180</v>
      </c>
      <c r="D3690" s="164"/>
      <c r="E3690" s="164"/>
      <c r="F3690" s="164"/>
      <c r="G3690" s="3" t="s">
        <v>181</v>
      </c>
      <c r="H3690" s="3" t="s">
        <v>415</v>
      </c>
      <c r="I3690" s="22">
        <v>47</v>
      </c>
    </row>
    <row r="3691" spans="1:9" ht="20.100000000000001" customHeight="1" x14ac:dyDescent="0.25">
      <c r="A3691" s="147"/>
      <c r="B3691" s="157"/>
      <c r="C3691" s="163" t="s">
        <v>182</v>
      </c>
      <c r="D3691" s="164"/>
      <c r="E3691" s="164"/>
      <c r="F3691" s="164"/>
      <c r="G3691" s="3" t="s">
        <v>181</v>
      </c>
      <c r="H3691" s="3" t="s">
        <v>415</v>
      </c>
      <c r="I3691" s="22">
        <v>4</v>
      </c>
    </row>
    <row r="3692" spans="1:9" ht="20.100000000000001" customHeight="1" x14ac:dyDescent="0.25">
      <c r="A3692" s="147"/>
      <c r="B3692" s="156" t="s">
        <v>160</v>
      </c>
      <c r="C3692" s="163" t="s">
        <v>180</v>
      </c>
      <c r="D3692" s="164"/>
      <c r="E3692" s="164"/>
      <c r="F3692" s="164"/>
      <c r="G3692" s="3" t="s">
        <v>181</v>
      </c>
      <c r="H3692" s="3" t="s">
        <v>415</v>
      </c>
      <c r="I3692" s="22">
        <v>27</v>
      </c>
    </row>
    <row r="3693" spans="1:9" ht="20.100000000000001" customHeight="1" x14ac:dyDescent="0.25">
      <c r="A3693" s="147"/>
      <c r="B3693" s="157"/>
      <c r="C3693" s="163" t="s">
        <v>182</v>
      </c>
      <c r="D3693" s="164"/>
      <c r="E3693" s="164"/>
      <c r="F3693" s="164"/>
      <c r="G3693" s="3" t="s">
        <v>181</v>
      </c>
      <c r="H3693" s="3" t="s">
        <v>415</v>
      </c>
      <c r="I3693" s="22">
        <v>2</v>
      </c>
    </row>
    <row r="3694" spans="1:9" ht="20.100000000000001" customHeight="1" x14ac:dyDescent="0.25">
      <c r="A3694" s="147"/>
      <c r="B3694" s="156" t="s">
        <v>58</v>
      </c>
      <c r="C3694" s="163" t="s">
        <v>180</v>
      </c>
      <c r="D3694" s="164"/>
      <c r="E3694" s="164"/>
      <c r="F3694" s="164"/>
      <c r="G3694" s="3" t="s">
        <v>181</v>
      </c>
      <c r="H3694" s="3" t="s">
        <v>415</v>
      </c>
      <c r="I3694" s="22">
        <v>23</v>
      </c>
    </row>
    <row r="3695" spans="1:9" ht="20.100000000000001" customHeight="1" x14ac:dyDescent="0.25">
      <c r="A3695" s="147"/>
      <c r="B3695" s="162"/>
      <c r="C3695" s="163" t="s">
        <v>182</v>
      </c>
      <c r="D3695" s="164"/>
      <c r="E3695" s="164"/>
      <c r="F3695" s="164"/>
      <c r="G3695" s="3" t="s">
        <v>181</v>
      </c>
      <c r="H3695" s="3" t="s">
        <v>415</v>
      </c>
      <c r="I3695" s="22">
        <v>6</v>
      </c>
    </row>
    <row r="3696" spans="1:9" ht="20.100000000000001" customHeight="1" x14ac:dyDescent="0.25">
      <c r="A3696" s="147"/>
      <c r="B3696" s="156" t="s">
        <v>238</v>
      </c>
      <c r="C3696" s="163" t="s">
        <v>180</v>
      </c>
      <c r="D3696" s="164"/>
      <c r="E3696" s="164"/>
      <c r="F3696" s="164"/>
      <c r="G3696" s="3" t="s">
        <v>181</v>
      </c>
      <c r="H3696" s="3" t="s">
        <v>415</v>
      </c>
      <c r="I3696" s="22">
        <v>23</v>
      </c>
    </row>
    <row r="3697" spans="1:9" ht="20.100000000000001" customHeight="1" x14ac:dyDescent="0.25">
      <c r="A3697" s="147"/>
      <c r="B3697" s="157"/>
      <c r="C3697" s="163" t="s">
        <v>182</v>
      </c>
      <c r="D3697" s="164"/>
      <c r="E3697" s="164"/>
      <c r="F3697" s="164"/>
      <c r="G3697" s="3" t="s">
        <v>181</v>
      </c>
      <c r="H3697" s="3" t="s">
        <v>415</v>
      </c>
      <c r="I3697" s="22">
        <v>9</v>
      </c>
    </row>
    <row r="3698" spans="1:9" ht="20.100000000000001" customHeight="1" x14ac:dyDescent="0.25">
      <c r="A3698" s="147"/>
      <c r="B3698" s="156" t="s">
        <v>305</v>
      </c>
      <c r="C3698" s="163" t="s">
        <v>180</v>
      </c>
      <c r="D3698" s="164"/>
      <c r="E3698" s="164"/>
      <c r="F3698" s="164"/>
      <c r="G3698" s="3" t="s">
        <v>181</v>
      </c>
      <c r="H3698" s="3" t="s">
        <v>415</v>
      </c>
      <c r="I3698" s="22">
        <v>32</v>
      </c>
    </row>
    <row r="3699" spans="1:9" ht="20.100000000000001" customHeight="1" x14ac:dyDescent="0.25">
      <c r="A3699" s="147"/>
      <c r="B3699" s="157"/>
      <c r="C3699" s="163" t="s">
        <v>182</v>
      </c>
      <c r="D3699" s="164"/>
      <c r="E3699" s="164"/>
      <c r="F3699" s="164"/>
      <c r="G3699" s="3" t="s">
        <v>181</v>
      </c>
      <c r="H3699" s="3" t="s">
        <v>415</v>
      </c>
      <c r="I3699" s="22">
        <v>2</v>
      </c>
    </row>
    <row r="3700" spans="1:9" ht="20.100000000000001" customHeight="1" x14ac:dyDescent="0.25">
      <c r="A3700" s="147"/>
      <c r="B3700" s="156" t="s">
        <v>59</v>
      </c>
      <c r="C3700" s="163" t="s">
        <v>180</v>
      </c>
      <c r="D3700" s="164"/>
      <c r="E3700" s="164"/>
      <c r="F3700" s="164"/>
      <c r="G3700" s="3" t="s">
        <v>181</v>
      </c>
      <c r="H3700" s="3" t="s">
        <v>415</v>
      </c>
      <c r="I3700" s="22">
        <v>19</v>
      </c>
    </row>
    <row r="3701" spans="1:9" ht="20.100000000000001" customHeight="1" x14ac:dyDescent="0.25">
      <c r="A3701" s="147"/>
      <c r="B3701" s="157"/>
      <c r="C3701" s="163" t="s">
        <v>182</v>
      </c>
      <c r="D3701" s="164"/>
      <c r="E3701" s="164"/>
      <c r="F3701" s="164"/>
      <c r="G3701" s="3" t="s">
        <v>181</v>
      </c>
      <c r="H3701" s="3" t="s">
        <v>415</v>
      </c>
      <c r="I3701" s="22">
        <v>1</v>
      </c>
    </row>
    <row r="3702" spans="1:9" ht="20.100000000000001" customHeight="1" x14ac:dyDescent="0.25">
      <c r="A3702" s="147"/>
      <c r="B3702" s="156" t="s">
        <v>173</v>
      </c>
      <c r="C3702" s="163" t="s">
        <v>180</v>
      </c>
      <c r="D3702" s="164"/>
      <c r="E3702" s="164"/>
      <c r="F3702" s="164"/>
      <c r="G3702" s="3" t="s">
        <v>181</v>
      </c>
      <c r="H3702" s="3" t="s">
        <v>415</v>
      </c>
      <c r="I3702" s="22">
        <v>13</v>
      </c>
    </row>
    <row r="3703" spans="1:9" ht="20.100000000000001" customHeight="1" x14ac:dyDescent="0.25">
      <c r="A3703" s="147"/>
      <c r="B3703" s="157"/>
      <c r="C3703" s="163" t="s">
        <v>182</v>
      </c>
      <c r="D3703" s="164"/>
      <c r="E3703" s="164"/>
      <c r="F3703" s="164"/>
      <c r="G3703" s="3" t="s">
        <v>181</v>
      </c>
      <c r="H3703" s="3" t="s">
        <v>415</v>
      </c>
      <c r="I3703" s="22">
        <v>2</v>
      </c>
    </row>
    <row r="3704" spans="1:9" ht="20.100000000000001" customHeight="1" x14ac:dyDescent="0.25">
      <c r="A3704" s="147"/>
      <c r="B3704" s="156" t="s">
        <v>231</v>
      </c>
      <c r="C3704" s="163" t="s">
        <v>180</v>
      </c>
      <c r="D3704" s="164"/>
      <c r="E3704" s="164"/>
      <c r="F3704" s="164"/>
      <c r="G3704" s="3" t="s">
        <v>181</v>
      </c>
      <c r="H3704" s="3" t="s">
        <v>415</v>
      </c>
      <c r="I3704" s="22">
        <v>23</v>
      </c>
    </row>
    <row r="3705" spans="1:9" ht="20.100000000000001" customHeight="1" x14ac:dyDescent="0.25">
      <c r="A3705" s="147"/>
      <c r="B3705" s="157"/>
      <c r="C3705" s="163" t="s">
        <v>182</v>
      </c>
      <c r="D3705" s="164"/>
      <c r="E3705" s="164"/>
      <c r="F3705" s="164"/>
      <c r="G3705" s="3" t="s">
        <v>181</v>
      </c>
      <c r="H3705" s="3" t="s">
        <v>415</v>
      </c>
      <c r="I3705" s="33">
        <v>0</v>
      </c>
    </row>
    <row r="3706" spans="1:9" ht="20.100000000000001" customHeight="1" x14ac:dyDescent="0.25">
      <c r="A3706" s="147"/>
      <c r="B3706" s="156" t="s">
        <v>61</v>
      </c>
      <c r="C3706" s="163" t="s">
        <v>180</v>
      </c>
      <c r="D3706" s="164"/>
      <c r="E3706" s="164"/>
      <c r="F3706" s="164"/>
      <c r="G3706" s="3" t="s">
        <v>181</v>
      </c>
      <c r="H3706" s="3" t="s">
        <v>415</v>
      </c>
      <c r="I3706" s="22">
        <v>37</v>
      </c>
    </row>
    <row r="3707" spans="1:9" ht="20.100000000000001" customHeight="1" x14ac:dyDescent="0.25">
      <c r="A3707" s="147"/>
      <c r="B3707" s="157"/>
      <c r="C3707" s="163" t="s">
        <v>182</v>
      </c>
      <c r="D3707" s="164"/>
      <c r="E3707" s="164"/>
      <c r="F3707" s="164"/>
      <c r="G3707" s="3" t="s">
        <v>181</v>
      </c>
      <c r="H3707" s="3" t="s">
        <v>415</v>
      </c>
      <c r="I3707" s="22">
        <v>4</v>
      </c>
    </row>
    <row r="3708" spans="1:9" ht="20.100000000000001" customHeight="1" x14ac:dyDescent="0.25">
      <c r="A3708" s="147"/>
      <c r="B3708" s="156" t="s">
        <v>164</v>
      </c>
      <c r="C3708" s="163" t="s">
        <v>180</v>
      </c>
      <c r="D3708" s="164"/>
      <c r="E3708" s="164"/>
      <c r="F3708" s="164"/>
      <c r="G3708" s="3" t="s">
        <v>181</v>
      </c>
      <c r="H3708" s="3" t="s">
        <v>415</v>
      </c>
      <c r="I3708" s="22">
        <v>27</v>
      </c>
    </row>
    <row r="3709" spans="1:9" ht="20.100000000000001" customHeight="1" x14ac:dyDescent="0.25">
      <c r="A3709" s="147"/>
      <c r="B3709" s="157"/>
      <c r="C3709" s="163" t="s">
        <v>182</v>
      </c>
      <c r="D3709" s="164"/>
      <c r="E3709" s="164"/>
      <c r="F3709" s="164"/>
      <c r="G3709" s="3" t="s">
        <v>181</v>
      </c>
      <c r="H3709" s="3" t="s">
        <v>415</v>
      </c>
      <c r="I3709" s="22">
        <v>3</v>
      </c>
    </row>
    <row r="3710" spans="1:9" ht="20.100000000000001" customHeight="1" x14ac:dyDescent="0.25">
      <c r="A3710" s="147"/>
      <c r="B3710" s="156" t="s">
        <v>42</v>
      </c>
      <c r="C3710" s="163" t="s">
        <v>180</v>
      </c>
      <c r="D3710" s="164"/>
      <c r="E3710" s="164"/>
      <c r="F3710" s="164"/>
      <c r="G3710" s="3" t="s">
        <v>181</v>
      </c>
      <c r="H3710" s="3" t="s">
        <v>415</v>
      </c>
      <c r="I3710" s="22">
        <v>39</v>
      </c>
    </row>
    <row r="3711" spans="1:9" ht="20.100000000000001" customHeight="1" x14ac:dyDescent="0.25">
      <c r="A3711" s="147"/>
      <c r="B3711" s="157"/>
      <c r="C3711" s="163" t="s">
        <v>388</v>
      </c>
      <c r="D3711" s="164"/>
      <c r="E3711" s="164"/>
      <c r="F3711" s="164"/>
      <c r="G3711" s="3" t="s">
        <v>385</v>
      </c>
      <c r="H3711" s="3" t="s">
        <v>415</v>
      </c>
      <c r="I3711" s="22">
        <v>5</v>
      </c>
    </row>
    <row r="3712" spans="1:9" ht="20.100000000000001" customHeight="1" x14ac:dyDescent="0.25">
      <c r="A3712" s="147"/>
      <c r="B3712" s="156" t="s">
        <v>150</v>
      </c>
      <c r="C3712" s="163" t="s">
        <v>180</v>
      </c>
      <c r="D3712" s="164"/>
      <c r="E3712" s="164"/>
      <c r="F3712" s="164"/>
      <c r="G3712" s="3" t="s">
        <v>181</v>
      </c>
      <c r="H3712" s="3" t="s">
        <v>415</v>
      </c>
      <c r="I3712" s="22">
        <v>47</v>
      </c>
    </row>
    <row r="3713" spans="1:9" ht="20.100000000000001" customHeight="1" x14ac:dyDescent="0.25">
      <c r="A3713" s="147"/>
      <c r="B3713" s="157"/>
      <c r="C3713" s="163" t="s">
        <v>182</v>
      </c>
      <c r="D3713" s="166"/>
      <c r="E3713" s="166"/>
      <c r="F3713" s="167"/>
      <c r="G3713" s="3" t="s">
        <v>181</v>
      </c>
      <c r="H3713" s="3" t="s">
        <v>415</v>
      </c>
      <c r="I3713" s="22">
        <v>7</v>
      </c>
    </row>
    <row r="3714" spans="1:9" ht="20.100000000000001" customHeight="1" x14ac:dyDescent="0.25">
      <c r="A3714" s="147"/>
      <c r="B3714" s="156" t="s">
        <v>222</v>
      </c>
      <c r="C3714" s="163" t="s">
        <v>180</v>
      </c>
      <c r="D3714" s="164"/>
      <c r="E3714" s="164"/>
      <c r="F3714" s="165"/>
      <c r="G3714" s="3" t="s">
        <v>181</v>
      </c>
      <c r="H3714" s="3" t="s">
        <v>415</v>
      </c>
      <c r="I3714" s="22">
        <v>55</v>
      </c>
    </row>
    <row r="3715" spans="1:9" ht="20.100000000000001" customHeight="1" x14ac:dyDescent="0.25">
      <c r="A3715" s="147"/>
      <c r="B3715" s="157"/>
      <c r="C3715" s="163" t="s">
        <v>182</v>
      </c>
      <c r="D3715" s="164"/>
      <c r="E3715" s="164"/>
      <c r="F3715" s="165"/>
      <c r="G3715" s="3" t="s">
        <v>181</v>
      </c>
      <c r="H3715" s="3" t="s">
        <v>415</v>
      </c>
      <c r="I3715" s="22">
        <v>4</v>
      </c>
    </row>
    <row r="3716" spans="1:9" ht="20.100000000000001" customHeight="1" x14ac:dyDescent="0.25">
      <c r="A3716" s="147"/>
      <c r="B3716" s="156" t="s">
        <v>250</v>
      </c>
      <c r="C3716" s="163" t="s">
        <v>180</v>
      </c>
      <c r="D3716" s="164"/>
      <c r="E3716" s="164"/>
      <c r="F3716" s="165"/>
      <c r="G3716" s="3" t="s">
        <v>181</v>
      </c>
      <c r="H3716" s="3" t="s">
        <v>415</v>
      </c>
      <c r="I3716" s="22">
        <v>42</v>
      </c>
    </row>
    <row r="3717" spans="1:9" ht="20.100000000000001" customHeight="1" x14ac:dyDescent="0.25">
      <c r="A3717" s="147"/>
      <c r="B3717" s="157"/>
      <c r="C3717" s="163" t="s">
        <v>182</v>
      </c>
      <c r="D3717" s="164"/>
      <c r="E3717" s="164"/>
      <c r="F3717" s="165"/>
      <c r="G3717" s="3" t="s">
        <v>181</v>
      </c>
      <c r="H3717" s="3" t="s">
        <v>415</v>
      </c>
      <c r="I3717" s="22">
        <v>13</v>
      </c>
    </row>
    <row r="3718" spans="1:9" ht="20.100000000000001" customHeight="1" x14ac:dyDescent="0.25">
      <c r="A3718" s="147"/>
      <c r="B3718" s="156" t="s">
        <v>143</v>
      </c>
      <c r="C3718" s="163" t="s">
        <v>180</v>
      </c>
      <c r="D3718" s="164"/>
      <c r="E3718" s="164"/>
      <c r="F3718" s="165"/>
      <c r="G3718" s="3" t="s">
        <v>181</v>
      </c>
      <c r="H3718" s="3" t="s">
        <v>415</v>
      </c>
      <c r="I3718" s="22">
        <v>15</v>
      </c>
    </row>
    <row r="3719" spans="1:9" ht="20.100000000000001" customHeight="1" x14ac:dyDescent="0.25">
      <c r="A3719" s="149"/>
      <c r="B3719" s="157"/>
      <c r="C3719" s="163" t="s">
        <v>182</v>
      </c>
      <c r="D3719" s="164"/>
      <c r="E3719" s="164"/>
      <c r="F3719" s="165"/>
      <c r="G3719" s="3" t="s">
        <v>181</v>
      </c>
      <c r="H3719" s="3" t="s">
        <v>415</v>
      </c>
      <c r="I3719" s="22">
        <v>23</v>
      </c>
    </row>
    <row r="3720" spans="1:9" ht="20.100000000000001" customHeight="1" x14ac:dyDescent="0.25">
      <c r="A3720" s="145" t="s">
        <v>234</v>
      </c>
      <c r="B3720" s="145" t="s">
        <v>235</v>
      </c>
      <c r="C3720" s="163" t="s">
        <v>236</v>
      </c>
      <c r="D3720" s="164"/>
      <c r="E3720" s="164"/>
      <c r="F3720" s="164"/>
      <c r="G3720" s="3" t="s">
        <v>177</v>
      </c>
      <c r="H3720" s="3" t="s">
        <v>415</v>
      </c>
      <c r="I3720" s="33">
        <v>0</v>
      </c>
    </row>
    <row r="3721" spans="1:9" ht="20.100000000000001" customHeight="1" x14ac:dyDescent="0.25">
      <c r="A3721" s="147"/>
      <c r="B3721" s="233"/>
      <c r="C3721" s="163" t="s">
        <v>240</v>
      </c>
      <c r="D3721" s="164"/>
      <c r="E3721" s="164"/>
      <c r="F3721" s="164"/>
      <c r="G3721" s="3" t="s">
        <v>177</v>
      </c>
      <c r="H3721" s="3" t="s">
        <v>415</v>
      </c>
      <c r="I3721" s="22">
        <v>1</v>
      </c>
    </row>
    <row r="3722" spans="1:9" ht="20.100000000000001" customHeight="1" x14ac:dyDescent="0.25">
      <c r="A3722" s="147"/>
      <c r="B3722" s="156" t="s">
        <v>252</v>
      </c>
      <c r="C3722" s="163" t="s">
        <v>253</v>
      </c>
      <c r="D3722" s="164"/>
      <c r="E3722" s="164"/>
      <c r="F3722" s="164"/>
      <c r="G3722" s="3" t="s">
        <v>177</v>
      </c>
      <c r="H3722" s="3" t="s">
        <v>415</v>
      </c>
      <c r="I3722" s="22">
        <v>2</v>
      </c>
    </row>
    <row r="3723" spans="1:9" ht="20.100000000000001" customHeight="1" x14ac:dyDescent="0.25">
      <c r="A3723" s="147"/>
      <c r="B3723" s="158"/>
      <c r="C3723" s="163" t="s">
        <v>259</v>
      </c>
      <c r="D3723" s="164"/>
      <c r="E3723" s="164"/>
      <c r="F3723" s="164"/>
      <c r="G3723" s="3" t="s">
        <v>177</v>
      </c>
      <c r="H3723" s="3" t="s">
        <v>415</v>
      </c>
      <c r="I3723" s="22">
        <v>1</v>
      </c>
    </row>
    <row r="3724" spans="1:9" ht="20.100000000000001" customHeight="1" x14ac:dyDescent="0.25">
      <c r="A3724" s="147"/>
      <c r="B3724" s="158"/>
      <c r="C3724" s="163" t="s">
        <v>263</v>
      </c>
      <c r="D3724" s="164"/>
      <c r="E3724" s="164"/>
      <c r="F3724" s="164"/>
      <c r="G3724" s="3" t="s">
        <v>177</v>
      </c>
      <c r="H3724" s="3" t="s">
        <v>415</v>
      </c>
      <c r="I3724" s="22">
        <v>13</v>
      </c>
    </row>
    <row r="3725" spans="1:9" ht="20.100000000000001" customHeight="1" x14ac:dyDescent="0.25">
      <c r="A3725" s="147"/>
      <c r="B3725" s="157"/>
      <c r="C3725" s="163" t="s">
        <v>272</v>
      </c>
      <c r="D3725" s="164"/>
      <c r="E3725" s="164"/>
      <c r="F3725" s="164"/>
      <c r="G3725" s="3" t="s">
        <v>177</v>
      </c>
      <c r="H3725" s="3" t="s">
        <v>415</v>
      </c>
      <c r="I3725" s="22">
        <v>23</v>
      </c>
    </row>
    <row r="3726" spans="1:9" ht="20.100000000000001" customHeight="1" x14ac:dyDescent="0.25">
      <c r="A3726" s="147"/>
      <c r="B3726" s="145" t="s">
        <v>280</v>
      </c>
      <c r="C3726" s="163" t="s">
        <v>281</v>
      </c>
      <c r="D3726" s="164"/>
      <c r="E3726" s="164"/>
      <c r="F3726" s="164"/>
      <c r="G3726" s="3" t="s">
        <v>177</v>
      </c>
      <c r="H3726" s="3" t="s">
        <v>415</v>
      </c>
      <c r="I3726" s="22">
        <v>3</v>
      </c>
    </row>
    <row r="3727" spans="1:9" ht="20.100000000000001" customHeight="1" x14ac:dyDescent="0.25">
      <c r="A3727" s="147"/>
      <c r="B3727" s="232"/>
      <c r="C3727" s="163" t="s">
        <v>284</v>
      </c>
      <c r="D3727" s="164"/>
      <c r="E3727" s="164"/>
      <c r="F3727" s="164"/>
      <c r="G3727" s="3" t="s">
        <v>177</v>
      </c>
      <c r="H3727" s="3" t="s">
        <v>415</v>
      </c>
      <c r="I3727" s="22">
        <v>1</v>
      </c>
    </row>
    <row r="3728" spans="1:9" ht="20.100000000000001" customHeight="1" x14ac:dyDescent="0.25">
      <c r="A3728" s="147"/>
      <c r="B3728" s="232"/>
      <c r="C3728" s="163" t="s">
        <v>291</v>
      </c>
      <c r="D3728" s="164"/>
      <c r="E3728" s="164"/>
      <c r="F3728" s="164"/>
      <c r="G3728" s="3" t="s">
        <v>177</v>
      </c>
      <c r="H3728" s="3" t="s">
        <v>415</v>
      </c>
      <c r="I3728" s="33">
        <v>0</v>
      </c>
    </row>
    <row r="3729" spans="1:9" ht="20.100000000000001" customHeight="1" x14ac:dyDescent="0.25">
      <c r="A3729" s="147"/>
      <c r="B3729" s="232"/>
      <c r="C3729" s="163" t="s">
        <v>298</v>
      </c>
      <c r="D3729" s="164"/>
      <c r="E3729" s="164"/>
      <c r="F3729" s="164"/>
      <c r="G3729" s="3" t="s">
        <v>177</v>
      </c>
      <c r="H3729" s="3" t="s">
        <v>415</v>
      </c>
      <c r="I3729" s="22">
        <v>4</v>
      </c>
    </row>
    <row r="3730" spans="1:9" ht="20.100000000000001" customHeight="1" x14ac:dyDescent="0.25">
      <c r="A3730" s="147"/>
      <c r="B3730" s="232"/>
      <c r="C3730" s="163" t="s">
        <v>307</v>
      </c>
      <c r="D3730" s="164"/>
      <c r="E3730" s="164"/>
      <c r="F3730" s="164"/>
      <c r="G3730" s="3" t="s">
        <v>177</v>
      </c>
      <c r="H3730" s="3" t="s">
        <v>415</v>
      </c>
      <c r="I3730" s="22">
        <v>6</v>
      </c>
    </row>
    <row r="3731" spans="1:9" ht="20.100000000000001" customHeight="1" x14ac:dyDescent="0.25">
      <c r="A3731" s="147"/>
      <c r="B3731" s="232"/>
      <c r="C3731" s="163" t="s">
        <v>311</v>
      </c>
      <c r="D3731" s="164"/>
      <c r="E3731" s="164"/>
      <c r="F3731" s="164"/>
      <c r="G3731" s="3" t="s">
        <v>177</v>
      </c>
      <c r="H3731" s="3" t="s">
        <v>415</v>
      </c>
      <c r="I3731" s="22">
        <v>16</v>
      </c>
    </row>
    <row r="3732" spans="1:9" ht="20.100000000000001" customHeight="1" x14ac:dyDescent="0.25">
      <c r="A3732" s="149"/>
      <c r="B3732" s="233"/>
      <c r="C3732" s="163" t="s">
        <v>314</v>
      </c>
      <c r="D3732" s="164"/>
      <c r="E3732" s="164"/>
      <c r="F3732" s="164"/>
      <c r="G3732" s="3" t="s">
        <v>177</v>
      </c>
      <c r="H3732" s="3" t="s">
        <v>415</v>
      </c>
      <c r="I3732" s="22">
        <v>18</v>
      </c>
    </row>
    <row r="3733" spans="1:9" ht="20.100000000000001" customHeight="1" x14ac:dyDescent="0.25">
      <c r="A3733" s="145" t="s">
        <v>317</v>
      </c>
      <c r="B3733" s="156" t="s">
        <v>33</v>
      </c>
      <c r="C3733" s="163" t="s">
        <v>227</v>
      </c>
      <c r="D3733" s="164"/>
      <c r="E3733" s="164"/>
      <c r="F3733" s="165"/>
      <c r="G3733" s="3" t="s">
        <v>38</v>
      </c>
      <c r="H3733" s="3" t="s">
        <v>416</v>
      </c>
      <c r="I3733" s="5">
        <f>I3736+I3737+I3738+I3745+I3746+I3747</f>
        <v>359</v>
      </c>
    </row>
    <row r="3734" spans="1:9" ht="20.100000000000001" customHeight="1" x14ac:dyDescent="0.25">
      <c r="A3734" s="147"/>
      <c r="B3734" s="270"/>
      <c r="C3734" s="163" t="s">
        <v>254</v>
      </c>
      <c r="D3734" s="164"/>
      <c r="E3734" s="164"/>
      <c r="F3734" s="165"/>
      <c r="G3734" s="3" t="s">
        <v>255</v>
      </c>
      <c r="H3734" s="3" t="s">
        <v>416</v>
      </c>
      <c r="I3734" s="5">
        <f>I3739+I3740+I3741+I3748+I3749+I3750</f>
        <v>995</v>
      </c>
    </row>
    <row r="3735" spans="1:9" ht="20.100000000000001" customHeight="1" x14ac:dyDescent="0.25">
      <c r="A3735" s="147"/>
      <c r="B3735" s="271"/>
      <c r="C3735" s="163" t="s">
        <v>184</v>
      </c>
      <c r="D3735" s="164"/>
      <c r="E3735" s="164"/>
      <c r="F3735" s="165"/>
      <c r="G3735" s="3" t="s">
        <v>186</v>
      </c>
      <c r="H3735" s="3" t="s">
        <v>416</v>
      </c>
      <c r="I3735" s="5">
        <f>I3742+I3743+I3744+I3751+I3752+I3753</f>
        <v>8064120</v>
      </c>
    </row>
    <row r="3736" spans="1:9" ht="20.100000000000001" customHeight="1" x14ac:dyDescent="0.25">
      <c r="A3736" s="147"/>
      <c r="B3736" s="156" t="s">
        <v>187</v>
      </c>
      <c r="C3736" s="156" t="s">
        <v>227</v>
      </c>
      <c r="D3736" s="178" t="s">
        <v>228</v>
      </c>
      <c r="E3736" s="263"/>
      <c r="F3736" s="263"/>
      <c r="G3736" s="3" t="s">
        <v>38</v>
      </c>
      <c r="H3736" s="3" t="s">
        <v>416</v>
      </c>
      <c r="I3736" s="5">
        <v>20</v>
      </c>
    </row>
    <row r="3737" spans="1:9" ht="20.100000000000001" customHeight="1" x14ac:dyDescent="0.25">
      <c r="A3737" s="147"/>
      <c r="B3737" s="158"/>
      <c r="C3737" s="158"/>
      <c r="D3737" s="178" t="s">
        <v>185</v>
      </c>
      <c r="E3737" s="263"/>
      <c r="F3737" s="263"/>
      <c r="G3737" s="3" t="s">
        <v>38</v>
      </c>
      <c r="H3737" s="3" t="s">
        <v>416</v>
      </c>
      <c r="I3737" s="5">
        <v>68</v>
      </c>
    </row>
    <row r="3738" spans="1:9" ht="20.100000000000001" customHeight="1" x14ac:dyDescent="0.25">
      <c r="A3738" s="147"/>
      <c r="B3738" s="158"/>
      <c r="C3738" s="157"/>
      <c r="D3738" s="178" t="s">
        <v>212</v>
      </c>
      <c r="E3738" s="263"/>
      <c r="F3738" s="263"/>
      <c r="G3738" s="3" t="s">
        <v>38</v>
      </c>
      <c r="H3738" s="3" t="s">
        <v>416</v>
      </c>
      <c r="I3738" s="5">
        <v>100</v>
      </c>
    </row>
    <row r="3739" spans="1:9" ht="20.100000000000001" customHeight="1" x14ac:dyDescent="0.25">
      <c r="A3739" s="147"/>
      <c r="B3739" s="158"/>
      <c r="C3739" s="156" t="s">
        <v>254</v>
      </c>
      <c r="D3739" s="178" t="s">
        <v>228</v>
      </c>
      <c r="E3739" s="263"/>
      <c r="F3739" s="263"/>
      <c r="G3739" s="3" t="s">
        <v>255</v>
      </c>
      <c r="H3739" s="3" t="s">
        <v>416</v>
      </c>
      <c r="I3739" s="5">
        <v>32</v>
      </c>
    </row>
    <row r="3740" spans="1:9" ht="20.100000000000001" customHeight="1" x14ac:dyDescent="0.25">
      <c r="A3740" s="147"/>
      <c r="B3740" s="158"/>
      <c r="C3740" s="177"/>
      <c r="D3740" s="178" t="s">
        <v>185</v>
      </c>
      <c r="E3740" s="263"/>
      <c r="F3740" s="263"/>
      <c r="G3740" s="3" t="s">
        <v>255</v>
      </c>
      <c r="H3740" s="3" t="s">
        <v>416</v>
      </c>
      <c r="I3740" s="5">
        <v>225</v>
      </c>
    </row>
    <row r="3741" spans="1:9" ht="20.100000000000001" customHeight="1" x14ac:dyDescent="0.25">
      <c r="A3741" s="147"/>
      <c r="B3741" s="158"/>
      <c r="C3741" s="162"/>
      <c r="D3741" s="178" t="s">
        <v>212</v>
      </c>
      <c r="E3741" s="263"/>
      <c r="F3741" s="263"/>
      <c r="G3741" s="3" t="s">
        <v>255</v>
      </c>
      <c r="H3741" s="3" t="s">
        <v>416</v>
      </c>
      <c r="I3741" s="5">
        <v>273</v>
      </c>
    </row>
    <row r="3742" spans="1:9" ht="20.100000000000001" customHeight="1" x14ac:dyDescent="0.25">
      <c r="A3742" s="147"/>
      <c r="B3742" s="158"/>
      <c r="C3742" s="156" t="s">
        <v>184</v>
      </c>
      <c r="D3742" s="178" t="s">
        <v>228</v>
      </c>
      <c r="E3742" s="263"/>
      <c r="F3742" s="263"/>
      <c r="G3742" s="3" t="s">
        <v>186</v>
      </c>
      <c r="H3742" s="3" t="s">
        <v>416</v>
      </c>
      <c r="I3742" s="5">
        <v>620800</v>
      </c>
    </row>
    <row r="3743" spans="1:9" ht="20.100000000000001" customHeight="1" x14ac:dyDescent="0.25">
      <c r="A3743" s="147"/>
      <c r="B3743" s="158"/>
      <c r="C3743" s="177"/>
      <c r="D3743" s="178" t="s">
        <v>185</v>
      </c>
      <c r="E3743" s="263"/>
      <c r="F3743" s="263"/>
      <c r="G3743" s="3" t="s">
        <v>186</v>
      </c>
      <c r="H3743" s="3" t="s">
        <v>416</v>
      </c>
      <c r="I3743" s="5">
        <v>2633080</v>
      </c>
    </row>
    <row r="3744" spans="1:9" ht="20.100000000000001" customHeight="1" x14ac:dyDescent="0.25">
      <c r="A3744" s="147"/>
      <c r="B3744" s="157"/>
      <c r="C3744" s="162"/>
      <c r="D3744" s="178" t="s">
        <v>212</v>
      </c>
      <c r="E3744" s="263"/>
      <c r="F3744" s="263"/>
      <c r="G3744" s="3" t="s">
        <v>186</v>
      </c>
      <c r="H3744" s="3" t="s">
        <v>416</v>
      </c>
      <c r="I3744" s="5">
        <v>1532190</v>
      </c>
    </row>
    <row r="3745" spans="1:9" ht="20.100000000000001" customHeight="1" x14ac:dyDescent="0.25">
      <c r="A3745" s="147"/>
      <c r="B3745" s="156" t="s">
        <v>226</v>
      </c>
      <c r="C3745" s="156" t="s">
        <v>227</v>
      </c>
      <c r="D3745" s="178" t="s">
        <v>228</v>
      </c>
      <c r="E3745" s="263"/>
      <c r="F3745" s="263"/>
      <c r="G3745" s="3" t="s">
        <v>38</v>
      </c>
      <c r="H3745" s="3" t="s">
        <v>416</v>
      </c>
      <c r="I3745" s="5">
        <v>33</v>
      </c>
    </row>
    <row r="3746" spans="1:9" ht="20.100000000000001" customHeight="1" x14ac:dyDescent="0.25">
      <c r="A3746" s="147"/>
      <c r="B3746" s="158"/>
      <c r="C3746" s="177"/>
      <c r="D3746" s="178" t="s">
        <v>389</v>
      </c>
      <c r="E3746" s="263"/>
      <c r="F3746" s="263"/>
      <c r="G3746" s="3" t="s">
        <v>390</v>
      </c>
      <c r="H3746" s="3" t="s">
        <v>416</v>
      </c>
      <c r="I3746" s="5">
        <v>40</v>
      </c>
    </row>
    <row r="3747" spans="1:9" ht="20.100000000000001" customHeight="1" x14ac:dyDescent="0.25">
      <c r="A3747" s="147"/>
      <c r="B3747" s="158"/>
      <c r="C3747" s="162"/>
      <c r="D3747" s="178" t="s">
        <v>212</v>
      </c>
      <c r="E3747" s="263"/>
      <c r="F3747" s="263"/>
      <c r="G3747" s="3" t="s">
        <v>38</v>
      </c>
      <c r="H3747" s="3" t="s">
        <v>416</v>
      </c>
      <c r="I3747" s="5">
        <v>98</v>
      </c>
    </row>
    <row r="3748" spans="1:9" ht="20.100000000000001" customHeight="1" x14ac:dyDescent="0.25">
      <c r="A3748" s="147"/>
      <c r="B3748" s="158"/>
      <c r="C3748" s="156" t="s">
        <v>254</v>
      </c>
      <c r="D3748" s="178" t="s">
        <v>228</v>
      </c>
      <c r="E3748" s="263"/>
      <c r="F3748" s="263"/>
      <c r="G3748" s="3" t="s">
        <v>255</v>
      </c>
      <c r="H3748" s="3" t="s">
        <v>416</v>
      </c>
      <c r="I3748" s="5">
        <v>51</v>
      </c>
    </row>
    <row r="3749" spans="1:9" ht="20.100000000000001" customHeight="1" x14ac:dyDescent="0.25">
      <c r="A3749" s="147"/>
      <c r="B3749" s="158"/>
      <c r="C3749" s="158"/>
      <c r="D3749" s="178" t="s">
        <v>185</v>
      </c>
      <c r="E3749" s="263"/>
      <c r="F3749" s="263"/>
      <c r="G3749" s="3" t="s">
        <v>255</v>
      </c>
      <c r="H3749" s="3" t="s">
        <v>416</v>
      </c>
      <c r="I3749" s="5">
        <v>122</v>
      </c>
    </row>
    <row r="3750" spans="1:9" ht="20.100000000000001" customHeight="1" x14ac:dyDescent="0.25">
      <c r="A3750" s="147"/>
      <c r="B3750" s="158"/>
      <c r="C3750" s="157"/>
      <c r="D3750" s="178" t="s">
        <v>212</v>
      </c>
      <c r="E3750" s="263"/>
      <c r="F3750" s="263"/>
      <c r="G3750" s="3" t="s">
        <v>255</v>
      </c>
      <c r="H3750" s="3" t="s">
        <v>416</v>
      </c>
      <c r="I3750" s="5">
        <v>292</v>
      </c>
    </row>
    <row r="3751" spans="1:9" ht="20.100000000000001" customHeight="1" x14ac:dyDescent="0.25">
      <c r="A3751" s="147"/>
      <c r="B3751" s="158"/>
      <c r="C3751" s="156" t="s">
        <v>184</v>
      </c>
      <c r="D3751" s="178" t="s">
        <v>228</v>
      </c>
      <c r="E3751" s="263"/>
      <c r="F3751" s="263"/>
      <c r="G3751" s="3" t="s">
        <v>186</v>
      </c>
      <c r="H3751" s="3" t="s">
        <v>416</v>
      </c>
      <c r="I3751" s="5">
        <v>785650</v>
      </c>
    </row>
    <row r="3752" spans="1:9" ht="20.100000000000001" customHeight="1" x14ac:dyDescent="0.25">
      <c r="A3752" s="147"/>
      <c r="B3752" s="158"/>
      <c r="C3752" s="158"/>
      <c r="D3752" s="178" t="s">
        <v>185</v>
      </c>
      <c r="E3752" s="263"/>
      <c r="F3752" s="263"/>
      <c r="G3752" s="3" t="s">
        <v>186</v>
      </c>
      <c r="H3752" s="3" t="s">
        <v>416</v>
      </c>
      <c r="I3752" s="5">
        <v>1134600</v>
      </c>
    </row>
    <row r="3753" spans="1:9" ht="20.100000000000001" customHeight="1" x14ac:dyDescent="0.25">
      <c r="A3753" s="149"/>
      <c r="B3753" s="157"/>
      <c r="C3753" s="157"/>
      <c r="D3753" s="178" t="s">
        <v>212</v>
      </c>
      <c r="E3753" s="263"/>
      <c r="F3753" s="263"/>
      <c r="G3753" s="3" t="s">
        <v>186</v>
      </c>
      <c r="H3753" s="3" t="s">
        <v>416</v>
      </c>
      <c r="I3753" s="5">
        <v>1357800</v>
      </c>
    </row>
    <row r="3754" spans="1:9" ht="20.100000000000001" customHeight="1" x14ac:dyDescent="0.25">
      <c r="A3754" s="145" t="s">
        <v>223</v>
      </c>
      <c r="B3754" s="156" t="s">
        <v>224</v>
      </c>
      <c r="C3754" s="163" t="s">
        <v>225</v>
      </c>
      <c r="D3754" s="268"/>
      <c r="E3754" s="268"/>
      <c r="F3754" s="269"/>
      <c r="G3754" s="3" t="s">
        <v>49</v>
      </c>
      <c r="H3754" s="3" t="s">
        <v>416</v>
      </c>
      <c r="I3754" s="5">
        <v>27464</v>
      </c>
    </row>
    <row r="3755" spans="1:9" ht="20.100000000000001" customHeight="1" x14ac:dyDescent="0.25">
      <c r="A3755" s="147"/>
      <c r="B3755" s="157"/>
      <c r="C3755" s="163" t="s">
        <v>237</v>
      </c>
      <c r="D3755" s="268"/>
      <c r="E3755" s="268"/>
      <c r="F3755" s="269"/>
      <c r="G3755" s="3" t="s">
        <v>49</v>
      </c>
      <c r="H3755" s="3" t="s">
        <v>416</v>
      </c>
      <c r="I3755" s="5">
        <v>21538</v>
      </c>
    </row>
    <row r="3756" spans="1:9" ht="20.100000000000001" customHeight="1" x14ac:dyDescent="0.25">
      <c r="A3756" s="232"/>
      <c r="B3756" s="156" t="s">
        <v>241</v>
      </c>
      <c r="C3756" s="163" t="s">
        <v>242</v>
      </c>
      <c r="D3756" s="268"/>
      <c r="E3756" s="268"/>
      <c r="F3756" s="269"/>
      <c r="G3756" s="3" t="s">
        <v>243</v>
      </c>
      <c r="H3756" s="3" t="s">
        <v>416</v>
      </c>
      <c r="I3756" s="5">
        <v>115</v>
      </c>
    </row>
    <row r="3757" spans="1:9" ht="20.100000000000001" customHeight="1" x14ac:dyDescent="0.25">
      <c r="A3757" s="233"/>
      <c r="B3757" s="162"/>
      <c r="C3757" s="163" t="s">
        <v>264</v>
      </c>
      <c r="D3757" s="268"/>
      <c r="E3757" s="268"/>
      <c r="F3757" s="269"/>
      <c r="G3757" s="3" t="s">
        <v>49</v>
      </c>
      <c r="H3757" s="3" t="s">
        <v>416</v>
      </c>
      <c r="I3757" s="5">
        <v>6826</v>
      </c>
    </row>
    <row r="3758" spans="1:9" ht="20.100000000000001" customHeight="1" x14ac:dyDescent="0.25">
      <c r="A3758" s="145" t="s">
        <v>273</v>
      </c>
      <c r="B3758" s="156" t="s">
        <v>33</v>
      </c>
      <c r="C3758" s="163" t="s">
        <v>274</v>
      </c>
      <c r="D3758" s="164"/>
      <c r="E3758" s="164"/>
      <c r="F3758" s="165"/>
      <c r="G3758" s="3" t="s">
        <v>275</v>
      </c>
      <c r="H3758" s="3" t="s">
        <v>416</v>
      </c>
      <c r="I3758" s="5">
        <f>I3760+I3762+I3764+I3766+I3768+I3771+I3773</f>
        <v>383</v>
      </c>
    </row>
    <row r="3759" spans="1:9" ht="20.100000000000001" customHeight="1" x14ac:dyDescent="0.25">
      <c r="A3759" s="147"/>
      <c r="B3759" s="162"/>
      <c r="C3759" s="163" t="s">
        <v>184</v>
      </c>
      <c r="D3759" s="164"/>
      <c r="E3759" s="164"/>
      <c r="F3759" s="165"/>
      <c r="G3759" s="3" t="s">
        <v>186</v>
      </c>
      <c r="H3759" s="3" t="s">
        <v>416</v>
      </c>
      <c r="I3759" s="5">
        <f>I3761+I3763+I3765+I3767+I3769+I3772+I3774</f>
        <v>8119178</v>
      </c>
    </row>
    <row r="3760" spans="1:9" ht="20.100000000000001" customHeight="1" x14ac:dyDescent="0.25">
      <c r="A3760" s="147"/>
      <c r="B3760" s="156" t="s">
        <v>187</v>
      </c>
      <c r="C3760" s="163" t="s">
        <v>274</v>
      </c>
      <c r="D3760" s="164"/>
      <c r="E3760" s="164"/>
      <c r="F3760" s="165"/>
      <c r="G3760" s="3" t="s">
        <v>275</v>
      </c>
      <c r="H3760" s="3" t="s">
        <v>416</v>
      </c>
      <c r="I3760" s="5">
        <v>188</v>
      </c>
    </row>
    <row r="3761" spans="1:9" ht="20.100000000000001" customHeight="1" x14ac:dyDescent="0.25">
      <c r="A3761" s="147"/>
      <c r="B3761" s="162"/>
      <c r="C3761" s="163" t="s">
        <v>184</v>
      </c>
      <c r="D3761" s="164"/>
      <c r="E3761" s="164"/>
      <c r="F3761" s="165"/>
      <c r="G3761" s="3" t="s">
        <v>186</v>
      </c>
      <c r="H3761" s="3" t="s">
        <v>416</v>
      </c>
      <c r="I3761" s="5">
        <v>4786070</v>
      </c>
    </row>
    <row r="3762" spans="1:9" ht="20.100000000000001" customHeight="1" x14ac:dyDescent="0.25">
      <c r="A3762" s="147"/>
      <c r="B3762" s="261" t="s">
        <v>183</v>
      </c>
      <c r="C3762" s="163" t="s">
        <v>274</v>
      </c>
      <c r="D3762" s="164"/>
      <c r="E3762" s="164"/>
      <c r="F3762" s="165"/>
      <c r="G3762" s="3" t="s">
        <v>275</v>
      </c>
      <c r="H3762" s="3" t="s">
        <v>416</v>
      </c>
      <c r="I3762" s="5">
        <v>171</v>
      </c>
    </row>
    <row r="3763" spans="1:9" ht="20.100000000000001" customHeight="1" x14ac:dyDescent="0.25">
      <c r="A3763" s="147"/>
      <c r="B3763" s="262"/>
      <c r="C3763" s="163" t="s">
        <v>184</v>
      </c>
      <c r="D3763" s="164"/>
      <c r="E3763" s="164"/>
      <c r="F3763" s="165"/>
      <c r="G3763" s="3" t="s">
        <v>186</v>
      </c>
      <c r="H3763" s="3" t="s">
        <v>416</v>
      </c>
      <c r="I3763" s="5">
        <v>3278050</v>
      </c>
    </row>
    <row r="3764" spans="1:9" ht="20.100000000000001" customHeight="1" x14ac:dyDescent="0.25">
      <c r="A3764" s="147"/>
      <c r="B3764" s="156" t="s">
        <v>312</v>
      </c>
      <c r="C3764" s="163" t="s">
        <v>274</v>
      </c>
      <c r="D3764" s="164"/>
      <c r="E3764" s="164"/>
      <c r="F3764" s="165"/>
      <c r="G3764" s="3" t="s">
        <v>275</v>
      </c>
      <c r="H3764" s="3" t="s">
        <v>416</v>
      </c>
      <c r="I3764" s="5">
        <v>0</v>
      </c>
    </row>
    <row r="3765" spans="1:9" ht="20.100000000000001" customHeight="1" x14ac:dyDescent="0.25">
      <c r="A3765" s="147"/>
      <c r="B3765" s="162"/>
      <c r="C3765" s="163" t="s">
        <v>184</v>
      </c>
      <c r="D3765" s="164"/>
      <c r="E3765" s="164"/>
      <c r="F3765" s="165"/>
      <c r="G3765" s="3" t="s">
        <v>186</v>
      </c>
      <c r="H3765" s="3" t="s">
        <v>416</v>
      </c>
      <c r="I3765" s="5">
        <v>0</v>
      </c>
    </row>
    <row r="3766" spans="1:9" ht="20.100000000000001" customHeight="1" x14ac:dyDescent="0.25">
      <c r="A3766" s="147"/>
      <c r="B3766" s="156" t="s">
        <v>318</v>
      </c>
      <c r="C3766" s="163" t="s">
        <v>274</v>
      </c>
      <c r="D3766" s="164"/>
      <c r="E3766" s="164"/>
      <c r="F3766" s="165"/>
      <c r="G3766" s="3" t="s">
        <v>275</v>
      </c>
      <c r="H3766" s="3" t="s">
        <v>416</v>
      </c>
      <c r="I3766" s="5">
        <v>0</v>
      </c>
    </row>
    <row r="3767" spans="1:9" ht="20.100000000000001" customHeight="1" x14ac:dyDescent="0.25">
      <c r="A3767" s="147"/>
      <c r="B3767" s="162"/>
      <c r="C3767" s="163" t="s">
        <v>184</v>
      </c>
      <c r="D3767" s="164"/>
      <c r="E3767" s="164"/>
      <c r="F3767" s="165"/>
      <c r="G3767" s="3" t="s">
        <v>186</v>
      </c>
      <c r="H3767" s="3" t="s">
        <v>416</v>
      </c>
      <c r="I3767" s="5">
        <v>0</v>
      </c>
    </row>
    <row r="3768" spans="1:9" ht="20.100000000000001" customHeight="1" x14ac:dyDescent="0.25">
      <c r="A3768" s="147"/>
      <c r="B3768" s="144" t="s">
        <v>325</v>
      </c>
      <c r="C3768" s="163" t="s">
        <v>274</v>
      </c>
      <c r="D3768" s="164"/>
      <c r="E3768" s="164"/>
      <c r="F3768" s="165"/>
      <c r="G3768" s="3" t="s">
        <v>275</v>
      </c>
      <c r="H3768" s="3" t="s">
        <v>416</v>
      </c>
      <c r="I3768" s="5">
        <v>0</v>
      </c>
    </row>
    <row r="3769" spans="1:9" ht="20.100000000000001" customHeight="1" x14ac:dyDescent="0.25">
      <c r="A3769" s="147"/>
      <c r="B3769" s="146"/>
      <c r="C3769" s="144" t="s">
        <v>184</v>
      </c>
      <c r="D3769" s="251"/>
      <c r="E3769" s="251"/>
      <c r="F3769" s="145"/>
      <c r="G3769" s="264" t="s">
        <v>186</v>
      </c>
      <c r="H3769" s="264" t="s">
        <v>416</v>
      </c>
      <c r="I3769" s="266">
        <v>0</v>
      </c>
    </row>
    <row r="3770" spans="1:9" ht="20.100000000000001" customHeight="1" x14ac:dyDescent="0.25">
      <c r="A3770" s="147"/>
      <c r="B3770" s="148"/>
      <c r="C3770" s="148"/>
      <c r="D3770" s="254"/>
      <c r="E3770" s="254"/>
      <c r="F3770" s="149"/>
      <c r="G3770" s="265"/>
      <c r="H3770" s="265"/>
      <c r="I3770" s="267"/>
    </row>
    <row r="3771" spans="1:9" ht="20.100000000000001" customHeight="1" x14ac:dyDescent="0.25">
      <c r="A3771" s="147"/>
      <c r="B3771" s="156" t="s">
        <v>337</v>
      </c>
      <c r="C3771" s="163" t="s">
        <v>274</v>
      </c>
      <c r="D3771" s="164"/>
      <c r="E3771" s="164"/>
      <c r="F3771" s="165"/>
      <c r="G3771" s="3" t="s">
        <v>275</v>
      </c>
      <c r="H3771" s="3" t="s">
        <v>416</v>
      </c>
      <c r="I3771" s="5">
        <v>13</v>
      </c>
    </row>
    <row r="3772" spans="1:9" ht="20.100000000000001" customHeight="1" x14ac:dyDescent="0.25">
      <c r="A3772" s="147"/>
      <c r="B3772" s="157"/>
      <c r="C3772" s="163" t="s">
        <v>184</v>
      </c>
      <c r="D3772" s="164"/>
      <c r="E3772" s="164"/>
      <c r="F3772" s="165"/>
      <c r="G3772" s="3" t="s">
        <v>186</v>
      </c>
      <c r="H3772" s="3" t="s">
        <v>416</v>
      </c>
      <c r="I3772" s="5">
        <v>30650</v>
      </c>
    </row>
    <row r="3773" spans="1:9" ht="20.100000000000001" customHeight="1" x14ac:dyDescent="0.25">
      <c r="A3773" s="147"/>
      <c r="B3773" s="156" t="s">
        <v>347</v>
      </c>
      <c r="C3773" s="163" t="s">
        <v>274</v>
      </c>
      <c r="D3773" s="164"/>
      <c r="E3773" s="164"/>
      <c r="F3773" s="165"/>
      <c r="G3773" s="3" t="s">
        <v>275</v>
      </c>
      <c r="H3773" s="3" t="s">
        <v>416</v>
      </c>
      <c r="I3773" s="5">
        <v>11</v>
      </c>
    </row>
    <row r="3774" spans="1:9" ht="20.100000000000001" customHeight="1" x14ac:dyDescent="0.25">
      <c r="A3774" s="149"/>
      <c r="B3774" s="162"/>
      <c r="C3774" s="163" t="s">
        <v>184</v>
      </c>
      <c r="D3774" s="164"/>
      <c r="E3774" s="164"/>
      <c r="F3774" s="165"/>
      <c r="G3774" s="3" t="s">
        <v>186</v>
      </c>
      <c r="H3774" s="3" t="s">
        <v>416</v>
      </c>
      <c r="I3774" s="5">
        <v>24408</v>
      </c>
    </row>
    <row r="3775" spans="1:9" ht="20.100000000000001" customHeight="1" x14ac:dyDescent="0.25">
      <c r="A3775" s="145" t="s">
        <v>354</v>
      </c>
      <c r="B3775" s="156" t="s">
        <v>33</v>
      </c>
      <c r="C3775" s="163" t="s">
        <v>227</v>
      </c>
      <c r="D3775" s="164"/>
      <c r="E3775" s="164"/>
      <c r="F3775" s="165"/>
      <c r="G3775" s="3" t="s">
        <v>38</v>
      </c>
      <c r="H3775" s="3" t="s">
        <v>416</v>
      </c>
      <c r="I3775" s="5">
        <v>212</v>
      </c>
    </row>
    <row r="3776" spans="1:9" ht="20.100000000000001" customHeight="1" x14ac:dyDescent="0.25">
      <c r="A3776" s="147"/>
      <c r="B3776" s="270"/>
      <c r="C3776" s="163" t="s">
        <v>254</v>
      </c>
      <c r="D3776" s="164"/>
      <c r="E3776" s="164"/>
      <c r="F3776" s="165"/>
      <c r="G3776" s="3" t="s">
        <v>255</v>
      </c>
      <c r="H3776" s="3" t="s">
        <v>416</v>
      </c>
      <c r="I3776" s="5">
        <v>590</v>
      </c>
    </row>
    <row r="3777" spans="1:9" ht="20.100000000000001" customHeight="1" x14ac:dyDescent="0.25">
      <c r="A3777" s="147"/>
      <c r="B3777" s="271"/>
      <c r="C3777" s="163" t="s">
        <v>184</v>
      </c>
      <c r="D3777" s="164"/>
      <c r="E3777" s="164"/>
      <c r="F3777" s="165"/>
      <c r="G3777" s="3" t="s">
        <v>186</v>
      </c>
      <c r="H3777" s="3" t="s">
        <v>416</v>
      </c>
      <c r="I3777" s="5">
        <v>4859910</v>
      </c>
    </row>
    <row r="3778" spans="1:9" ht="20.100000000000001" customHeight="1" x14ac:dyDescent="0.25">
      <c r="A3778" s="147"/>
      <c r="B3778" s="156" t="s">
        <v>187</v>
      </c>
      <c r="C3778" s="156" t="s">
        <v>227</v>
      </c>
      <c r="D3778" s="178" t="s">
        <v>228</v>
      </c>
      <c r="E3778" s="263"/>
      <c r="F3778" s="263"/>
      <c r="G3778" s="3" t="s">
        <v>38</v>
      </c>
      <c r="H3778" s="3" t="s">
        <v>416</v>
      </c>
      <c r="I3778" s="5">
        <v>22</v>
      </c>
    </row>
    <row r="3779" spans="1:9" ht="20.100000000000001" customHeight="1" x14ac:dyDescent="0.25">
      <c r="A3779" s="147"/>
      <c r="B3779" s="158"/>
      <c r="C3779" s="177"/>
      <c r="D3779" s="178" t="s">
        <v>389</v>
      </c>
      <c r="E3779" s="263"/>
      <c r="F3779" s="263"/>
      <c r="G3779" s="3" t="s">
        <v>390</v>
      </c>
      <c r="H3779" s="3" t="s">
        <v>416</v>
      </c>
      <c r="I3779" s="5">
        <v>18</v>
      </c>
    </row>
    <row r="3780" spans="1:9" ht="20.100000000000001" customHeight="1" x14ac:dyDescent="0.25">
      <c r="A3780" s="147"/>
      <c r="B3780" s="158"/>
      <c r="C3780" s="162"/>
      <c r="D3780" s="178" t="s">
        <v>212</v>
      </c>
      <c r="E3780" s="263"/>
      <c r="F3780" s="263"/>
      <c r="G3780" s="3" t="s">
        <v>38</v>
      </c>
      <c r="H3780" s="3" t="s">
        <v>416</v>
      </c>
      <c r="I3780" s="5">
        <v>30</v>
      </c>
    </row>
    <row r="3781" spans="1:9" ht="20.100000000000001" customHeight="1" x14ac:dyDescent="0.25">
      <c r="A3781" s="147"/>
      <c r="B3781" s="158"/>
      <c r="C3781" s="156" t="s">
        <v>254</v>
      </c>
      <c r="D3781" s="178" t="s">
        <v>228</v>
      </c>
      <c r="E3781" s="263"/>
      <c r="F3781" s="263"/>
      <c r="G3781" s="3" t="s">
        <v>255</v>
      </c>
      <c r="H3781" s="3" t="s">
        <v>416</v>
      </c>
      <c r="I3781" s="5">
        <v>38</v>
      </c>
    </row>
    <row r="3782" spans="1:9" ht="20.100000000000001" customHeight="1" x14ac:dyDescent="0.25">
      <c r="A3782" s="147"/>
      <c r="B3782" s="158"/>
      <c r="C3782" s="157"/>
      <c r="D3782" s="178" t="s">
        <v>185</v>
      </c>
      <c r="E3782" s="263"/>
      <c r="F3782" s="263"/>
      <c r="G3782" s="3" t="s">
        <v>255</v>
      </c>
      <c r="H3782" s="3" t="s">
        <v>416</v>
      </c>
      <c r="I3782" s="5">
        <v>56</v>
      </c>
    </row>
    <row r="3783" spans="1:9" ht="20.100000000000001" customHeight="1" x14ac:dyDescent="0.25">
      <c r="A3783" s="147"/>
      <c r="B3783" s="158"/>
      <c r="C3783" s="130" t="s">
        <v>484</v>
      </c>
      <c r="D3783" s="178" t="s">
        <v>212</v>
      </c>
      <c r="E3783" s="263"/>
      <c r="F3783" s="263"/>
      <c r="G3783" s="3" t="s">
        <v>255</v>
      </c>
      <c r="H3783" s="3" t="s">
        <v>416</v>
      </c>
      <c r="I3783" s="5">
        <v>95</v>
      </c>
    </row>
    <row r="3784" spans="1:9" ht="20.100000000000001" customHeight="1" x14ac:dyDescent="0.25">
      <c r="A3784" s="147"/>
      <c r="B3784" s="158"/>
      <c r="C3784" s="156" t="s">
        <v>184</v>
      </c>
      <c r="D3784" s="178" t="s">
        <v>228</v>
      </c>
      <c r="E3784" s="263"/>
      <c r="F3784" s="263"/>
      <c r="G3784" s="3" t="s">
        <v>186</v>
      </c>
      <c r="H3784" s="3" t="s">
        <v>416</v>
      </c>
      <c r="I3784" s="5">
        <v>631500</v>
      </c>
    </row>
    <row r="3785" spans="1:9" ht="20.100000000000001" customHeight="1" x14ac:dyDescent="0.25">
      <c r="A3785" s="147"/>
      <c r="B3785" s="158"/>
      <c r="C3785" s="158"/>
      <c r="D3785" s="163" t="s">
        <v>185</v>
      </c>
      <c r="E3785" s="166"/>
      <c r="F3785" s="167"/>
      <c r="G3785" s="3" t="s">
        <v>186</v>
      </c>
      <c r="H3785" s="3" t="s">
        <v>416</v>
      </c>
      <c r="I3785" s="5">
        <v>581200</v>
      </c>
    </row>
    <row r="3786" spans="1:9" ht="20.100000000000001" customHeight="1" x14ac:dyDescent="0.25">
      <c r="A3786" s="147"/>
      <c r="B3786" s="157"/>
      <c r="C3786" s="157"/>
      <c r="D3786" s="163" t="s">
        <v>212</v>
      </c>
      <c r="E3786" s="166"/>
      <c r="F3786" s="167"/>
      <c r="G3786" s="3" t="s">
        <v>186</v>
      </c>
      <c r="H3786" s="3" t="s">
        <v>416</v>
      </c>
      <c r="I3786" s="5">
        <v>481010</v>
      </c>
    </row>
    <row r="3787" spans="1:9" ht="20.100000000000001" customHeight="1" x14ac:dyDescent="0.25">
      <c r="A3787" s="147"/>
      <c r="B3787" s="156" t="s">
        <v>226</v>
      </c>
      <c r="C3787" s="156" t="s">
        <v>227</v>
      </c>
      <c r="D3787" s="163" t="s">
        <v>228</v>
      </c>
      <c r="E3787" s="166"/>
      <c r="F3787" s="167"/>
      <c r="G3787" s="3" t="s">
        <v>38</v>
      </c>
      <c r="H3787" s="3" t="s">
        <v>416</v>
      </c>
      <c r="I3787" s="5">
        <v>27</v>
      </c>
    </row>
    <row r="3788" spans="1:9" ht="20.100000000000001" customHeight="1" x14ac:dyDescent="0.25">
      <c r="A3788" s="147"/>
      <c r="B3788" s="158"/>
      <c r="C3788" s="158"/>
      <c r="D3788" s="163" t="s">
        <v>185</v>
      </c>
      <c r="E3788" s="166"/>
      <c r="F3788" s="167"/>
      <c r="G3788" s="3" t="s">
        <v>38</v>
      </c>
      <c r="H3788" s="3" t="s">
        <v>416</v>
      </c>
      <c r="I3788" s="5">
        <v>56</v>
      </c>
    </row>
    <row r="3789" spans="1:9" ht="20.100000000000001" customHeight="1" x14ac:dyDescent="0.25">
      <c r="A3789" s="147"/>
      <c r="B3789" s="158"/>
      <c r="C3789" s="157"/>
      <c r="D3789" s="163" t="s">
        <v>212</v>
      </c>
      <c r="E3789" s="166"/>
      <c r="F3789" s="167"/>
      <c r="G3789" s="3" t="s">
        <v>38</v>
      </c>
      <c r="H3789" s="3" t="s">
        <v>416</v>
      </c>
      <c r="I3789" s="5">
        <v>59</v>
      </c>
    </row>
    <row r="3790" spans="1:9" ht="20.100000000000001" customHeight="1" x14ac:dyDescent="0.25">
      <c r="A3790" s="147"/>
      <c r="B3790" s="158"/>
      <c r="C3790" s="156" t="s">
        <v>254</v>
      </c>
      <c r="D3790" s="163" t="s">
        <v>228</v>
      </c>
      <c r="E3790" s="166"/>
      <c r="F3790" s="167"/>
      <c r="G3790" s="3" t="s">
        <v>255</v>
      </c>
      <c r="H3790" s="3" t="s">
        <v>416</v>
      </c>
      <c r="I3790" s="5">
        <v>51</v>
      </c>
    </row>
    <row r="3791" spans="1:9" ht="20.100000000000001" customHeight="1" x14ac:dyDescent="0.25">
      <c r="A3791" s="147"/>
      <c r="B3791" s="158"/>
      <c r="C3791" s="158"/>
      <c r="D3791" s="163" t="s">
        <v>185</v>
      </c>
      <c r="E3791" s="166"/>
      <c r="F3791" s="167"/>
      <c r="G3791" s="3" t="s">
        <v>255</v>
      </c>
      <c r="H3791" s="3" t="s">
        <v>416</v>
      </c>
      <c r="I3791" s="5">
        <v>162</v>
      </c>
    </row>
    <row r="3792" spans="1:9" ht="20.100000000000001" customHeight="1" x14ac:dyDescent="0.25">
      <c r="A3792" s="147"/>
      <c r="B3792" s="158"/>
      <c r="C3792" s="157"/>
      <c r="D3792" s="163" t="s">
        <v>212</v>
      </c>
      <c r="E3792" s="166"/>
      <c r="F3792" s="167"/>
      <c r="G3792" s="3" t="s">
        <v>255</v>
      </c>
      <c r="H3792" s="3" t="s">
        <v>416</v>
      </c>
      <c r="I3792" s="5">
        <v>188</v>
      </c>
    </row>
    <row r="3793" spans="1:9" ht="20.100000000000001" customHeight="1" x14ac:dyDescent="0.25">
      <c r="A3793" s="147"/>
      <c r="B3793" s="158"/>
      <c r="C3793" s="156" t="s">
        <v>184</v>
      </c>
      <c r="D3793" s="163" t="s">
        <v>228</v>
      </c>
      <c r="E3793" s="166"/>
      <c r="F3793" s="167"/>
      <c r="G3793" s="3" t="s">
        <v>186</v>
      </c>
      <c r="H3793" s="3" t="s">
        <v>416</v>
      </c>
      <c r="I3793" s="5">
        <v>785400</v>
      </c>
    </row>
    <row r="3794" spans="1:9" ht="20.100000000000001" customHeight="1" x14ac:dyDescent="0.25">
      <c r="A3794" s="147"/>
      <c r="B3794" s="158"/>
      <c r="C3794" s="158"/>
      <c r="D3794" s="163" t="s">
        <v>185</v>
      </c>
      <c r="E3794" s="166"/>
      <c r="F3794" s="167"/>
      <c r="G3794" s="3" t="s">
        <v>186</v>
      </c>
      <c r="H3794" s="3" t="s">
        <v>416</v>
      </c>
      <c r="I3794" s="5">
        <v>1506600</v>
      </c>
    </row>
    <row r="3795" spans="1:9" ht="20.100000000000001" customHeight="1" x14ac:dyDescent="0.25">
      <c r="A3795" s="149"/>
      <c r="B3795" s="157"/>
      <c r="C3795" s="157"/>
      <c r="D3795" s="163" t="s">
        <v>212</v>
      </c>
      <c r="E3795" s="166"/>
      <c r="F3795" s="167"/>
      <c r="G3795" s="3" t="s">
        <v>186</v>
      </c>
      <c r="H3795" s="3" t="s">
        <v>416</v>
      </c>
      <c r="I3795" s="5">
        <v>874200</v>
      </c>
    </row>
    <row r="3796" spans="1:9" ht="20.100000000000001" customHeight="1" x14ac:dyDescent="0.25">
      <c r="A3796" s="145" t="s">
        <v>292</v>
      </c>
      <c r="B3796" s="156" t="s">
        <v>33</v>
      </c>
      <c r="C3796" s="163" t="s">
        <v>274</v>
      </c>
      <c r="D3796" s="164"/>
      <c r="E3796" s="164"/>
      <c r="F3796" s="165"/>
      <c r="G3796" s="3" t="s">
        <v>275</v>
      </c>
      <c r="H3796" s="3" t="s">
        <v>416</v>
      </c>
      <c r="I3796" s="5">
        <v>248</v>
      </c>
    </row>
    <row r="3797" spans="1:9" ht="20.100000000000001" customHeight="1" x14ac:dyDescent="0.25">
      <c r="A3797" s="147"/>
      <c r="B3797" s="162"/>
      <c r="C3797" s="163" t="s">
        <v>184</v>
      </c>
      <c r="D3797" s="164"/>
      <c r="E3797" s="164"/>
      <c r="F3797" s="165"/>
      <c r="G3797" s="3" t="s">
        <v>186</v>
      </c>
      <c r="H3797" s="3" t="s">
        <v>416</v>
      </c>
      <c r="I3797" s="5">
        <v>5130834</v>
      </c>
    </row>
    <row r="3798" spans="1:9" ht="20.100000000000001" customHeight="1" x14ac:dyDescent="0.25">
      <c r="A3798" s="147"/>
      <c r="B3798" s="156" t="s">
        <v>187</v>
      </c>
      <c r="C3798" s="163" t="s">
        <v>274</v>
      </c>
      <c r="D3798" s="164"/>
      <c r="E3798" s="164"/>
      <c r="F3798" s="165"/>
      <c r="G3798" s="3" t="s">
        <v>275</v>
      </c>
      <c r="H3798" s="3" t="s">
        <v>416</v>
      </c>
      <c r="I3798" s="5">
        <v>70</v>
      </c>
    </row>
    <row r="3799" spans="1:9" ht="20.100000000000001" customHeight="1" x14ac:dyDescent="0.25">
      <c r="A3799" s="147"/>
      <c r="B3799" s="162"/>
      <c r="C3799" s="163" t="s">
        <v>184</v>
      </c>
      <c r="D3799" s="164"/>
      <c r="E3799" s="164"/>
      <c r="F3799" s="165"/>
      <c r="G3799" s="3" t="s">
        <v>186</v>
      </c>
      <c r="H3799" s="3" t="s">
        <v>416</v>
      </c>
      <c r="I3799" s="5">
        <v>1693710</v>
      </c>
    </row>
    <row r="3800" spans="1:9" ht="20.100000000000001" customHeight="1" x14ac:dyDescent="0.25">
      <c r="A3800" s="147"/>
      <c r="B3800" s="261" t="s">
        <v>183</v>
      </c>
      <c r="C3800" s="163" t="s">
        <v>274</v>
      </c>
      <c r="D3800" s="164"/>
      <c r="E3800" s="164"/>
      <c r="F3800" s="165"/>
      <c r="G3800" s="3" t="s">
        <v>275</v>
      </c>
      <c r="H3800" s="3" t="s">
        <v>416</v>
      </c>
      <c r="I3800" s="5">
        <v>142</v>
      </c>
    </row>
    <row r="3801" spans="1:9" ht="20.100000000000001" customHeight="1" x14ac:dyDescent="0.25">
      <c r="A3801" s="147"/>
      <c r="B3801" s="262"/>
      <c r="C3801" s="163" t="s">
        <v>184</v>
      </c>
      <c r="D3801" s="164"/>
      <c r="E3801" s="164"/>
      <c r="F3801" s="165"/>
      <c r="G3801" s="3" t="s">
        <v>186</v>
      </c>
      <c r="H3801" s="3" t="s">
        <v>416</v>
      </c>
      <c r="I3801" s="5">
        <v>3166200</v>
      </c>
    </row>
    <row r="3802" spans="1:9" ht="20.100000000000001" customHeight="1" x14ac:dyDescent="0.25">
      <c r="A3802" s="147"/>
      <c r="B3802" s="156" t="s">
        <v>312</v>
      </c>
      <c r="C3802" s="163" t="s">
        <v>274</v>
      </c>
      <c r="D3802" s="164"/>
      <c r="E3802" s="164"/>
      <c r="F3802" s="165"/>
      <c r="G3802" s="3" t="s">
        <v>275</v>
      </c>
      <c r="H3802" s="3" t="s">
        <v>416</v>
      </c>
      <c r="I3802" s="5">
        <v>2</v>
      </c>
    </row>
    <row r="3803" spans="1:9" ht="20.100000000000001" customHeight="1" x14ac:dyDescent="0.25">
      <c r="A3803" s="147"/>
      <c r="B3803" s="162"/>
      <c r="C3803" s="163" t="s">
        <v>184</v>
      </c>
      <c r="D3803" s="164"/>
      <c r="E3803" s="164"/>
      <c r="F3803" s="165"/>
      <c r="G3803" s="3" t="s">
        <v>186</v>
      </c>
      <c r="H3803" s="3" t="s">
        <v>416</v>
      </c>
      <c r="I3803" s="5">
        <v>20000</v>
      </c>
    </row>
    <row r="3804" spans="1:9" ht="20.100000000000001" customHeight="1" x14ac:dyDescent="0.25">
      <c r="A3804" s="147"/>
      <c r="B3804" s="156" t="s">
        <v>318</v>
      </c>
      <c r="C3804" s="163" t="s">
        <v>274</v>
      </c>
      <c r="D3804" s="164"/>
      <c r="E3804" s="164"/>
      <c r="F3804" s="165"/>
      <c r="G3804" s="3" t="s">
        <v>275</v>
      </c>
      <c r="H3804" s="3" t="s">
        <v>416</v>
      </c>
      <c r="I3804" s="5">
        <v>0</v>
      </c>
    </row>
    <row r="3805" spans="1:9" ht="20.100000000000001" customHeight="1" x14ac:dyDescent="0.25">
      <c r="A3805" s="147"/>
      <c r="B3805" s="162"/>
      <c r="C3805" s="163" t="s">
        <v>184</v>
      </c>
      <c r="D3805" s="164"/>
      <c r="E3805" s="164"/>
      <c r="F3805" s="165"/>
      <c r="G3805" s="3" t="s">
        <v>186</v>
      </c>
      <c r="H3805" s="3" t="s">
        <v>416</v>
      </c>
      <c r="I3805" s="5">
        <v>0</v>
      </c>
    </row>
    <row r="3806" spans="1:9" ht="20.100000000000001" customHeight="1" x14ac:dyDescent="0.25">
      <c r="A3806" s="147"/>
      <c r="B3806" s="156" t="s">
        <v>325</v>
      </c>
      <c r="C3806" s="50" t="s">
        <v>274</v>
      </c>
      <c r="D3806" s="101"/>
      <c r="E3806" s="101"/>
      <c r="F3806" s="91"/>
      <c r="G3806" s="3" t="s">
        <v>275</v>
      </c>
      <c r="H3806" s="3" t="s">
        <v>416</v>
      </c>
      <c r="I3806" s="5">
        <v>0</v>
      </c>
    </row>
    <row r="3807" spans="1:9" ht="20.100000000000001" customHeight="1" x14ac:dyDescent="0.25">
      <c r="A3807" s="147"/>
      <c r="B3807" s="157"/>
      <c r="C3807" s="93" t="s">
        <v>184</v>
      </c>
      <c r="D3807" s="101"/>
      <c r="E3807" s="101"/>
      <c r="F3807" s="91"/>
      <c r="G3807" s="3" t="s">
        <v>186</v>
      </c>
      <c r="H3807" s="3" t="s">
        <v>416</v>
      </c>
      <c r="I3807" s="5">
        <v>0</v>
      </c>
    </row>
    <row r="3808" spans="1:9" ht="20.100000000000001" customHeight="1" x14ac:dyDescent="0.25">
      <c r="A3808" s="147"/>
      <c r="B3808" s="156" t="s">
        <v>337</v>
      </c>
      <c r="C3808" s="163" t="s">
        <v>274</v>
      </c>
      <c r="D3808" s="164"/>
      <c r="E3808" s="164"/>
      <c r="F3808" s="165"/>
      <c r="G3808" s="3" t="s">
        <v>275</v>
      </c>
      <c r="H3808" s="3" t="s">
        <v>416</v>
      </c>
      <c r="I3808" s="5">
        <v>6</v>
      </c>
    </row>
    <row r="3809" spans="1:9" ht="20.100000000000001" customHeight="1" x14ac:dyDescent="0.25">
      <c r="A3809" s="147"/>
      <c r="B3809" s="162"/>
      <c r="C3809" s="163" t="s">
        <v>184</v>
      </c>
      <c r="D3809" s="164"/>
      <c r="E3809" s="164"/>
      <c r="F3809" s="165"/>
      <c r="G3809" s="3" t="s">
        <v>186</v>
      </c>
      <c r="H3809" s="3" t="s">
        <v>416</v>
      </c>
      <c r="I3809" s="5">
        <v>34084</v>
      </c>
    </row>
    <row r="3810" spans="1:9" ht="20.100000000000001" customHeight="1" x14ac:dyDescent="0.25">
      <c r="A3810" s="147"/>
      <c r="B3810" s="156" t="s">
        <v>347</v>
      </c>
      <c r="C3810" s="163" t="s">
        <v>274</v>
      </c>
      <c r="D3810" s="164"/>
      <c r="E3810" s="164"/>
      <c r="F3810" s="165"/>
      <c r="G3810" s="3" t="s">
        <v>275</v>
      </c>
      <c r="H3810" s="3" t="s">
        <v>416</v>
      </c>
      <c r="I3810" s="5">
        <v>22</v>
      </c>
    </row>
    <row r="3811" spans="1:9" ht="20.100000000000001" customHeight="1" x14ac:dyDescent="0.25">
      <c r="A3811" s="149"/>
      <c r="B3811" s="162"/>
      <c r="C3811" s="163" t="s">
        <v>184</v>
      </c>
      <c r="D3811" s="164"/>
      <c r="E3811" s="164"/>
      <c r="F3811" s="165"/>
      <c r="G3811" s="3" t="s">
        <v>186</v>
      </c>
      <c r="H3811" s="3" t="s">
        <v>416</v>
      </c>
      <c r="I3811" s="5">
        <v>48840</v>
      </c>
    </row>
    <row r="3812" spans="1:9" ht="20.100000000000001" customHeight="1" x14ac:dyDescent="0.25">
      <c r="A3812" s="145" t="s">
        <v>357</v>
      </c>
      <c r="B3812" s="163" t="s">
        <v>358</v>
      </c>
      <c r="C3812" s="164"/>
      <c r="D3812" s="164"/>
      <c r="E3812" s="164"/>
      <c r="F3812" s="165"/>
      <c r="G3812" s="3" t="s">
        <v>49</v>
      </c>
      <c r="H3812" s="3" t="s">
        <v>416</v>
      </c>
      <c r="I3812" s="5">
        <v>25</v>
      </c>
    </row>
    <row r="3813" spans="1:9" ht="20.100000000000001" customHeight="1" x14ac:dyDescent="0.25">
      <c r="A3813" s="147"/>
      <c r="B3813" s="163" t="s">
        <v>361</v>
      </c>
      <c r="C3813" s="164"/>
      <c r="D3813" s="164"/>
      <c r="E3813" s="164"/>
      <c r="F3813" s="165"/>
      <c r="G3813" s="3" t="s">
        <v>49</v>
      </c>
      <c r="H3813" s="3" t="s">
        <v>416</v>
      </c>
      <c r="I3813" s="5">
        <v>2</v>
      </c>
    </row>
    <row r="3814" spans="1:9" ht="20.100000000000001" customHeight="1" x14ac:dyDescent="0.25">
      <c r="A3814" s="147"/>
      <c r="B3814" s="163" t="s">
        <v>391</v>
      </c>
      <c r="C3814" s="164"/>
      <c r="D3814" s="164"/>
      <c r="E3814" s="164"/>
      <c r="F3814" s="165"/>
      <c r="G3814" s="3" t="s">
        <v>49</v>
      </c>
      <c r="H3814" s="3" t="s">
        <v>416</v>
      </c>
      <c r="I3814" s="5">
        <v>10</v>
      </c>
    </row>
    <row r="3815" spans="1:9" ht="20.100000000000001" customHeight="1" x14ac:dyDescent="0.25">
      <c r="A3815" s="147"/>
      <c r="B3815" s="163" t="s">
        <v>401</v>
      </c>
      <c r="C3815" s="164"/>
      <c r="D3815" s="164"/>
      <c r="E3815" s="164"/>
      <c r="F3815" s="165"/>
      <c r="G3815" s="3" t="s">
        <v>49</v>
      </c>
      <c r="H3815" s="3" t="s">
        <v>415</v>
      </c>
      <c r="I3815" s="5">
        <v>19</v>
      </c>
    </row>
    <row r="3816" spans="1:9" ht="20.100000000000001" customHeight="1" x14ac:dyDescent="0.25">
      <c r="A3816" s="149"/>
      <c r="B3816" s="163" t="s">
        <v>403</v>
      </c>
      <c r="C3816" s="164"/>
      <c r="D3816" s="164"/>
      <c r="E3816" s="164"/>
      <c r="F3816" s="165"/>
      <c r="G3816" s="3" t="s">
        <v>49</v>
      </c>
      <c r="H3816" s="3" t="s">
        <v>415</v>
      </c>
      <c r="I3816" s="5">
        <v>26</v>
      </c>
    </row>
    <row r="3817" spans="1:9" ht="20.100000000000001" customHeight="1" x14ac:dyDescent="0.25">
      <c r="A3817" s="145" t="s">
        <v>188</v>
      </c>
      <c r="B3817" s="159" t="s">
        <v>485</v>
      </c>
      <c r="C3817" s="163" t="s">
        <v>406</v>
      </c>
      <c r="D3817" s="166"/>
      <c r="E3817" s="166"/>
      <c r="F3817" s="167"/>
      <c r="G3817" s="3" t="s">
        <v>407</v>
      </c>
      <c r="H3817" s="3" t="s">
        <v>499</v>
      </c>
      <c r="I3817" s="47">
        <v>120</v>
      </c>
    </row>
    <row r="3818" spans="1:9" ht="20.100000000000001" customHeight="1" x14ac:dyDescent="0.25">
      <c r="A3818" s="147"/>
      <c r="B3818" s="160"/>
      <c r="C3818" s="163" t="s">
        <v>256</v>
      </c>
      <c r="D3818" s="166"/>
      <c r="E3818" s="166"/>
      <c r="F3818" s="167"/>
      <c r="G3818" s="3" t="s">
        <v>407</v>
      </c>
      <c r="H3818" s="3" t="s">
        <v>498</v>
      </c>
      <c r="I3818" s="47">
        <v>60</v>
      </c>
    </row>
    <row r="3819" spans="1:9" ht="20.100000000000001" customHeight="1" x14ac:dyDescent="0.25">
      <c r="A3819" s="147"/>
      <c r="B3819" s="163" t="s">
        <v>413</v>
      </c>
      <c r="C3819" s="166"/>
      <c r="D3819" s="166"/>
      <c r="E3819" s="166"/>
      <c r="F3819" s="167"/>
      <c r="G3819" s="3" t="s">
        <v>178</v>
      </c>
      <c r="H3819" s="3" t="s">
        <v>498</v>
      </c>
      <c r="I3819" s="48">
        <v>7346716</v>
      </c>
    </row>
    <row r="3820" spans="1:9" ht="20.100000000000001" customHeight="1" x14ac:dyDescent="0.25">
      <c r="A3820" s="147"/>
      <c r="B3820" s="156" t="s">
        <v>189</v>
      </c>
      <c r="C3820" s="163" t="s">
        <v>190</v>
      </c>
      <c r="D3820" s="166"/>
      <c r="E3820" s="166"/>
      <c r="F3820" s="167"/>
      <c r="G3820" s="3" t="s">
        <v>191</v>
      </c>
      <c r="H3820" s="3" t="s">
        <v>416</v>
      </c>
      <c r="I3820" s="47">
        <v>55</v>
      </c>
    </row>
    <row r="3821" spans="1:9" ht="20.100000000000001" customHeight="1" x14ac:dyDescent="0.25">
      <c r="A3821" s="147"/>
      <c r="B3821" s="157"/>
      <c r="C3821" s="163" t="s">
        <v>213</v>
      </c>
      <c r="D3821" s="166"/>
      <c r="E3821" s="166"/>
      <c r="F3821" s="167"/>
      <c r="G3821" s="3" t="s">
        <v>177</v>
      </c>
      <c r="H3821" s="3" t="s">
        <v>416</v>
      </c>
      <c r="I3821" s="33">
        <v>0</v>
      </c>
    </row>
    <row r="3822" spans="1:9" ht="20.100000000000001" customHeight="1" x14ac:dyDescent="0.25">
      <c r="A3822" s="147"/>
      <c r="B3822" s="156" t="s">
        <v>229</v>
      </c>
      <c r="C3822" s="163" t="s">
        <v>230</v>
      </c>
      <c r="D3822" s="166"/>
      <c r="E3822" s="166"/>
      <c r="F3822" s="167"/>
      <c r="G3822" s="3" t="s">
        <v>177</v>
      </c>
      <c r="H3822" s="3" t="s">
        <v>416</v>
      </c>
      <c r="I3822" s="120">
        <v>167</v>
      </c>
    </row>
    <row r="3823" spans="1:9" ht="20.100000000000001" customHeight="1" x14ac:dyDescent="0.25">
      <c r="A3823" s="149"/>
      <c r="B3823" s="157"/>
      <c r="C3823" s="163" t="s">
        <v>213</v>
      </c>
      <c r="D3823" s="166"/>
      <c r="E3823" s="166"/>
      <c r="F3823" s="167"/>
      <c r="G3823" s="3" t="s">
        <v>177</v>
      </c>
      <c r="H3823" s="3" t="s">
        <v>416</v>
      </c>
      <c r="I3823" s="33">
        <v>0</v>
      </c>
    </row>
    <row r="3824" spans="1:9" ht="20.100000000000001" customHeight="1" x14ac:dyDescent="0.25">
      <c r="A3824" s="145" t="s">
        <v>192</v>
      </c>
      <c r="B3824" s="156" t="s">
        <v>244</v>
      </c>
      <c r="C3824" s="163" t="s">
        <v>245</v>
      </c>
      <c r="D3824" s="166"/>
      <c r="E3824" s="166"/>
      <c r="F3824" s="167"/>
      <c r="G3824" s="3" t="s">
        <v>181</v>
      </c>
      <c r="H3824" s="3" t="s">
        <v>415</v>
      </c>
      <c r="I3824" s="47">
        <v>31</v>
      </c>
    </row>
    <row r="3825" spans="1:9" ht="20.100000000000001" customHeight="1" x14ac:dyDescent="0.25">
      <c r="A3825" s="147"/>
      <c r="B3825" s="157"/>
      <c r="C3825" s="163" t="s">
        <v>256</v>
      </c>
      <c r="D3825" s="166"/>
      <c r="E3825" s="166"/>
      <c r="F3825" s="167"/>
      <c r="G3825" s="3" t="s">
        <v>181</v>
      </c>
      <c r="H3825" s="3" t="s">
        <v>415</v>
      </c>
      <c r="I3825" s="47">
        <v>1</v>
      </c>
    </row>
    <row r="3826" spans="1:9" ht="20.100000000000001" customHeight="1" x14ac:dyDescent="0.25">
      <c r="A3826" s="147"/>
      <c r="B3826" s="156" t="s">
        <v>260</v>
      </c>
      <c r="C3826" s="163" t="s">
        <v>261</v>
      </c>
      <c r="D3826" s="166"/>
      <c r="E3826" s="166"/>
      <c r="F3826" s="167"/>
      <c r="G3826" s="3" t="s">
        <v>194</v>
      </c>
      <c r="H3826" s="3" t="s">
        <v>415</v>
      </c>
      <c r="I3826" s="48">
        <v>89265</v>
      </c>
    </row>
    <row r="3827" spans="1:9" ht="20.100000000000001" customHeight="1" x14ac:dyDescent="0.25">
      <c r="A3827" s="147"/>
      <c r="B3827" s="158"/>
      <c r="C3827" s="163" t="s">
        <v>265</v>
      </c>
      <c r="D3827" s="166"/>
      <c r="E3827" s="166"/>
      <c r="F3827" s="167"/>
      <c r="G3827" s="3" t="s">
        <v>194</v>
      </c>
      <c r="H3827" s="3" t="s">
        <v>415</v>
      </c>
      <c r="I3827" s="48">
        <v>74686</v>
      </c>
    </row>
    <row r="3828" spans="1:9" ht="20.100000000000001" customHeight="1" x14ac:dyDescent="0.25">
      <c r="A3828" s="147"/>
      <c r="B3828" s="158"/>
      <c r="C3828" s="163" t="s">
        <v>276</v>
      </c>
      <c r="D3828" s="166"/>
      <c r="E3828" s="166"/>
      <c r="F3828" s="167"/>
      <c r="G3828" s="3" t="s">
        <v>194</v>
      </c>
      <c r="H3828" s="3" t="s">
        <v>415</v>
      </c>
      <c r="I3828" s="48">
        <v>14579</v>
      </c>
    </row>
    <row r="3829" spans="1:9" ht="20.100000000000001" customHeight="1" x14ac:dyDescent="0.25">
      <c r="A3829" s="147"/>
      <c r="B3829" s="158"/>
      <c r="C3829" s="163" t="s">
        <v>282</v>
      </c>
      <c r="D3829" s="166"/>
      <c r="E3829" s="166"/>
      <c r="F3829" s="167"/>
      <c r="G3829" s="3" t="s">
        <v>194</v>
      </c>
      <c r="H3829" s="3" t="s">
        <v>416</v>
      </c>
      <c r="I3829" s="48">
        <v>2413</v>
      </c>
    </row>
    <row r="3830" spans="1:9" ht="20.100000000000001" customHeight="1" x14ac:dyDescent="0.25">
      <c r="A3830" s="147"/>
      <c r="B3830" s="157"/>
      <c r="C3830" s="163" t="s">
        <v>285</v>
      </c>
      <c r="D3830" s="166"/>
      <c r="E3830" s="166"/>
      <c r="F3830" s="167"/>
      <c r="G3830" s="3" t="s">
        <v>194</v>
      </c>
      <c r="H3830" s="3" t="s">
        <v>416</v>
      </c>
      <c r="I3830" s="48">
        <v>246</v>
      </c>
    </row>
    <row r="3831" spans="1:9" ht="20.100000000000001" customHeight="1" x14ac:dyDescent="0.25">
      <c r="A3831" s="147"/>
      <c r="B3831" s="156" t="s">
        <v>293</v>
      </c>
      <c r="C3831" s="163" t="s">
        <v>261</v>
      </c>
      <c r="D3831" s="166"/>
      <c r="E3831" s="166"/>
      <c r="F3831" s="167"/>
      <c r="G3831" s="3" t="s">
        <v>194</v>
      </c>
      <c r="H3831" s="3" t="s">
        <v>415</v>
      </c>
      <c r="I3831" s="48">
        <v>215706</v>
      </c>
    </row>
    <row r="3832" spans="1:9" ht="20.100000000000001" customHeight="1" x14ac:dyDescent="0.25">
      <c r="A3832" s="147"/>
      <c r="B3832" s="158"/>
      <c r="C3832" s="163" t="s">
        <v>265</v>
      </c>
      <c r="D3832" s="166"/>
      <c r="E3832" s="166"/>
      <c r="F3832" s="167"/>
      <c r="G3832" s="3" t="s">
        <v>194</v>
      </c>
      <c r="H3832" s="3" t="s">
        <v>415</v>
      </c>
      <c r="I3832" s="48">
        <v>158676</v>
      </c>
    </row>
    <row r="3833" spans="1:9" ht="20.100000000000001" customHeight="1" x14ac:dyDescent="0.25">
      <c r="A3833" s="147"/>
      <c r="B3833" s="158"/>
      <c r="C3833" s="163" t="s">
        <v>276</v>
      </c>
      <c r="D3833" s="166"/>
      <c r="E3833" s="166"/>
      <c r="F3833" s="167"/>
      <c r="G3833" s="3" t="s">
        <v>194</v>
      </c>
      <c r="H3833" s="3" t="s">
        <v>415</v>
      </c>
      <c r="I3833" s="48">
        <v>57030</v>
      </c>
    </row>
    <row r="3834" spans="1:9" ht="20.100000000000001" customHeight="1" x14ac:dyDescent="0.25">
      <c r="A3834" s="147"/>
      <c r="B3834" s="158"/>
      <c r="C3834" s="163" t="s">
        <v>282</v>
      </c>
      <c r="D3834" s="166"/>
      <c r="E3834" s="166"/>
      <c r="F3834" s="167"/>
      <c r="G3834" s="3" t="s">
        <v>194</v>
      </c>
      <c r="H3834" s="3" t="s">
        <v>416</v>
      </c>
      <c r="I3834" s="48">
        <v>11459</v>
      </c>
    </row>
    <row r="3835" spans="1:9" ht="20.100000000000001" customHeight="1" x14ac:dyDescent="0.25">
      <c r="A3835" s="147"/>
      <c r="B3835" s="157"/>
      <c r="C3835" s="163" t="s">
        <v>285</v>
      </c>
      <c r="D3835" s="166"/>
      <c r="E3835" s="166"/>
      <c r="F3835" s="167"/>
      <c r="G3835" s="3" t="s">
        <v>194</v>
      </c>
      <c r="H3835" s="3" t="s">
        <v>416</v>
      </c>
      <c r="I3835" s="48">
        <v>909</v>
      </c>
    </row>
    <row r="3836" spans="1:9" ht="20.100000000000001" customHeight="1" x14ac:dyDescent="0.25">
      <c r="A3836" s="147"/>
      <c r="B3836" s="156" t="s">
        <v>193</v>
      </c>
      <c r="C3836" s="163" t="s">
        <v>36</v>
      </c>
      <c r="D3836" s="166"/>
      <c r="E3836" s="166"/>
      <c r="F3836" s="167"/>
      <c r="G3836" s="3" t="s">
        <v>194</v>
      </c>
      <c r="H3836" s="3" t="s">
        <v>415</v>
      </c>
      <c r="I3836" s="33">
        <v>0</v>
      </c>
    </row>
    <row r="3837" spans="1:9" ht="20.100000000000001" customHeight="1" x14ac:dyDescent="0.25">
      <c r="A3837" s="147"/>
      <c r="B3837" s="158"/>
      <c r="C3837" s="163" t="s">
        <v>202</v>
      </c>
      <c r="D3837" s="166"/>
      <c r="E3837" s="166"/>
      <c r="F3837" s="167"/>
      <c r="G3837" s="3" t="s">
        <v>194</v>
      </c>
      <c r="H3837" s="3" t="s">
        <v>415</v>
      </c>
      <c r="I3837" s="33">
        <v>0</v>
      </c>
    </row>
    <row r="3838" spans="1:9" ht="20.100000000000001" customHeight="1" x14ac:dyDescent="0.25">
      <c r="A3838" s="147"/>
      <c r="B3838" s="158"/>
      <c r="C3838" s="163" t="s">
        <v>146</v>
      </c>
      <c r="D3838" s="166"/>
      <c r="E3838" s="166"/>
      <c r="F3838" s="167"/>
      <c r="G3838" s="3" t="s">
        <v>194</v>
      </c>
      <c r="H3838" s="3" t="s">
        <v>415</v>
      </c>
      <c r="I3838" s="33">
        <v>0</v>
      </c>
    </row>
    <row r="3839" spans="1:9" ht="20.100000000000001" customHeight="1" x14ac:dyDescent="0.25">
      <c r="A3839" s="147"/>
      <c r="B3839" s="158"/>
      <c r="C3839" s="163" t="s">
        <v>50</v>
      </c>
      <c r="D3839" s="166"/>
      <c r="E3839" s="166"/>
      <c r="F3839" s="167"/>
      <c r="G3839" s="3" t="s">
        <v>194</v>
      </c>
      <c r="H3839" s="3" t="s">
        <v>415</v>
      </c>
      <c r="I3839" s="33">
        <v>0</v>
      </c>
    </row>
    <row r="3840" spans="1:9" ht="20.100000000000001" customHeight="1" x14ac:dyDescent="0.25">
      <c r="A3840" s="147"/>
      <c r="B3840" s="158"/>
      <c r="C3840" s="163" t="s">
        <v>247</v>
      </c>
      <c r="D3840" s="166"/>
      <c r="E3840" s="166"/>
      <c r="F3840" s="167"/>
      <c r="G3840" s="3" t="s">
        <v>194</v>
      </c>
      <c r="H3840" s="3" t="s">
        <v>415</v>
      </c>
      <c r="I3840" s="33">
        <v>0</v>
      </c>
    </row>
    <row r="3841" spans="1:9" ht="20.100000000000001" customHeight="1" x14ac:dyDescent="0.25">
      <c r="A3841" s="147"/>
      <c r="B3841" s="158"/>
      <c r="C3841" s="88" t="s">
        <v>214</v>
      </c>
      <c r="D3841" s="89"/>
      <c r="E3841" s="89"/>
      <c r="F3841" s="90"/>
      <c r="G3841" s="3" t="s">
        <v>194</v>
      </c>
      <c r="H3841" s="3" t="s">
        <v>415</v>
      </c>
      <c r="I3841" s="48">
        <v>69986</v>
      </c>
    </row>
    <row r="3842" spans="1:9" ht="20.100000000000001" customHeight="1" x14ac:dyDescent="0.25">
      <c r="A3842" s="147"/>
      <c r="B3842" s="158"/>
      <c r="C3842" s="88" t="s">
        <v>155</v>
      </c>
      <c r="D3842" s="89"/>
      <c r="E3842" s="89"/>
      <c r="F3842" s="90"/>
      <c r="G3842" s="3" t="s">
        <v>194</v>
      </c>
      <c r="H3842" s="3" t="s">
        <v>415</v>
      </c>
      <c r="I3842" s="33">
        <v>0</v>
      </c>
    </row>
    <row r="3843" spans="1:9" ht="20.100000000000001" customHeight="1" x14ac:dyDescent="0.25">
      <c r="A3843" s="147"/>
      <c r="B3843" s="158"/>
      <c r="C3843" s="88" t="s">
        <v>169</v>
      </c>
      <c r="D3843" s="89"/>
      <c r="E3843" s="89"/>
      <c r="F3843" s="90"/>
      <c r="G3843" s="3" t="s">
        <v>194</v>
      </c>
      <c r="H3843" s="3" t="s">
        <v>415</v>
      </c>
      <c r="I3843" s="33">
        <v>0</v>
      </c>
    </row>
    <row r="3844" spans="1:9" ht="20.100000000000001" customHeight="1" x14ac:dyDescent="0.25">
      <c r="A3844" s="147"/>
      <c r="B3844" s="158"/>
      <c r="C3844" s="88" t="s">
        <v>246</v>
      </c>
      <c r="D3844" s="89"/>
      <c r="E3844" s="89"/>
      <c r="F3844" s="90"/>
      <c r="G3844" s="3" t="s">
        <v>194</v>
      </c>
      <c r="H3844" s="3" t="s">
        <v>415</v>
      </c>
      <c r="I3844" s="48">
        <v>21957</v>
      </c>
    </row>
    <row r="3845" spans="1:9" ht="20.100000000000001" customHeight="1" x14ac:dyDescent="0.25">
      <c r="A3845" s="147"/>
      <c r="B3845" s="158"/>
      <c r="C3845" s="88" t="s">
        <v>248</v>
      </c>
      <c r="D3845" s="89"/>
      <c r="E3845" s="89"/>
      <c r="F3845" s="90"/>
      <c r="G3845" s="3" t="s">
        <v>194</v>
      </c>
      <c r="H3845" s="3" t="s">
        <v>415</v>
      </c>
      <c r="I3845" s="48">
        <v>7162</v>
      </c>
    </row>
    <row r="3846" spans="1:9" ht="20.100000000000001" customHeight="1" x14ac:dyDescent="0.25">
      <c r="A3846" s="147"/>
      <c r="B3846" s="158"/>
      <c r="C3846" s="88" t="s">
        <v>157</v>
      </c>
      <c r="D3846" s="89"/>
      <c r="E3846" s="89"/>
      <c r="F3846" s="90"/>
      <c r="G3846" s="3" t="s">
        <v>194</v>
      </c>
      <c r="H3846" s="3" t="s">
        <v>415</v>
      </c>
      <c r="I3846" s="48">
        <v>14814</v>
      </c>
    </row>
    <row r="3847" spans="1:9" ht="20.100000000000001" customHeight="1" x14ac:dyDescent="0.25">
      <c r="A3847" s="147"/>
      <c r="B3847" s="158"/>
      <c r="C3847" s="88" t="s">
        <v>55</v>
      </c>
      <c r="D3847" s="89"/>
      <c r="E3847" s="89"/>
      <c r="F3847" s="90"/>
      <c r="G3847" s="3" t="s">
        <v>194</v>
      </c>
      <c r="H3847" s="3" t="s">
        <v>415</v>
      </c>
      <c r="I3847" s="48">
        <v>8444</v>
      </c>
    </row>
    <row r="3848" spans="1:9" ht="20.100000000000001" customHeight="1" x14ac:dyDescent="0.25">
      <c r="A3848" s="147"/>
      <c r="B3848" s="158"/>
      <c r="C3848" s="88" t="s">
        <v>39</v>
      </c>
      <c r="D3848" s="89"/>
      <c r="E3848" s="89"/>
      <c r="F3848" s="90"/>
      <c r="G3848" s="3" t="s">
        <v>194</v>
      </c>
      <c r="H3848" s="3" t="s">
        <v>415</v>
      </c>
      <c r="I3848" s="48">
        <v>12758</v>
      </c>
    </row>
    <row r="3849" spans="1:9" ht="20.100000000000001" customHeight="1" x14ac:dyDescent="0.25">
      <c r="A3849" s="147"/>
      <c r="B3849" s="158"/>
      <c r="C3849" s="88" t="s">
        <v>392</v>
      </c>
      <c r="D3849" s="89"/>
      <c r="E3849" s="89"/>
      <c r="F3849" s="90"/>
      <c r="G3849" s="3" t="s">
        <v>393</v>
      </c>
      <c r="H3849" s="3" t="s">
        <v>415</v>
      </c>
      <c r="I3849" s="48">
        <v>6619</v>
      </c>
    </row>
    <row r="3850" spans="1:9" ht="20.100000000000001" customHeight="1" x14ac:dyDescent="0.25">
      <c r="A3850" s="147"/>
      <c r="B3850" s="158"/>
      <c r="C3850" s="88" t="s">
        <v>57</v>
      </c>
      <c r="D3850" s="89"/>
      <c r="E3850" s="89"/>
      <c r="F3850" s="90"/>
      <c r="G3850" s="3" t="s">
        <v>194</v>
      </c>
      <c r="H3850" s="3" t="s">
        <v>415</v>
      </c>
      <c r="I3850" s="48">
        <v>10063</v>
      </c>
    </row>
    <row r="3851" spans="1:9" ht="20.100000000000001" customHeight="1" x14ac:dyDescent="0.25">
      <c r="A3851" s="147"/>
      <c r="B3851" s="158"/>
      <c r="C3851" s="88" t="s">
        <v>160</v>
      </c>
      <c r="D3851" s="89"/>
      <c r="E3851" s="89"/>
      <c r="F3851" s="90"/>
      <c r="G3851" s="3" t="s">
        <v>194</v>
      </c>
      <c r="H3851" s="3" t="s">
        <v>415</v>
      </c>
      <c r="I3851" s="48">
        <v>22817</v>
      </c>
    </row>
    <row r="3852" spans="1:9" ht="20.100000000000001" customHeight="1" x14ac:dyDescent="0.25">
      <c r="A3852" s="147"/>
      <c r="B3852" s="158"/>
      <c r="C3852" s="88" t="s">
        <v>58</v>
      </c>
      <c r="D3852" s="89"/>
      <c r="E3852" s="89"/>
      <c r="F3852" s="90"/>
      <c r="G3852" s="3" t="s">
        <v>194</v>
      </c>
      <c r="H3852" s="3" t="s">
        <v>415</v>
      </c>
      <c r="I3852" s="48">
        <v>2593</v>
      </c>
    </row>
    <row r="3853" spans="1:9" ht="20.100000000000001" customHeight="1" x14ac:dyDescent="0.25">
      <c r="A3853" s="147"/>
      <c r="B3853" s="158"/>
      <c r="C3853" s="88" t="s">
        <v>238</v>
      </c>
      <c r="D3853" s="89"/>
      <c r="E3853" s="89"/>
      <c r="F3853" s="90"/>
      <c r="G3853" s="3" t="s">
        <v>194</v>
      </c>
      <c r="H3853" s="3" t="s">
        <v>415</v>
      </c>
      <c r="I3853" s="48">
        <v>9585</v>
      </c>
    </row>
    <row r="3854" spans="1:9" ht="20.100000000000001" customHeight="1" x14ac:dyDescent="0.25">
      <c r="A3854" s="147"/>
      <c r="B3854" s="158"/>
      <c r="C3854" s="88" t="s">
        <v>305</v>
      </c>
      <c r="D3854" s="89"/>
      <c r="E3854" s="89"/>
      <c r="F3854" s="90"/>
      <c r="G3854" s="3" t="s">
        <v>194</v>
      </c>
      <c r="H3854" s="3" t="s">
        <v>415</v>
      </c>
      <c r="I3854" s="33">
        <v>0</v>
      </c>
    </row>
    <row r="3855" spans="1:9" ht="20.100000000000001" customHeight="1" x14ac:dyDescent="0.25">
      <c r="A3855" s="147"/>
      <c r="B3855" s="158"/>
      <c r="C3855" s="117" t="s">
        <v>59</v>
      </c>
      <c r="D3855" s="118"/>
      <c r="E3855" s="118"/>
      <c r="F3855" s="119"/>
      <c r="G3855" s="3" t="s">
        <v>194</v>
      </c>
      <c r="H3855" s="3" t="s">
        <v>415</v>
      </c>
      <c r="I3855" s="33">
        <v>0</v>
      </c>
    </row>
    <row r="3856" spans="1:9" ht="20.100000000000001" customHeight="1" x14ac:dyDescent="0.25">
      <c r="A3856" s="147"/>
      <c r="B3856" s="158"/>
      <c r="C3856" s="117" t="s">
        <v>173</v>
      </c>
      <c r="D3856" s="118"/>
      <c r="E3856" s="118"/>
      <c r="F3856" s="119"/>
      <c r="G3856" s="3" t="s">
        <v>194</v>
      </c>
      <c r="H3856" s="3" t="s">
        <v>415</v>
      </c>
      <c r="I3856" s="48">
        <v>12772</v>
      </c>
    </row>
    <row r="3857" spans="1:9" ht="20.100000000000001" customHeight="1" x14ac:dyDescent="0.25">
      <c r="A3857" s="147"/>
      <c r="B3857" s="158"/>
      <c r="C3857" s="117" t="s">
        <v>231</v>
      </c>
      <c r="D3857" s="118"/>
      <c r="E3857" s="118"/>
      <c r="F3857" s="119"/>
      <c r="G3857" s="3" t="s">
        <v>194</v>
      </c>
      <c r="H3857" s="3" t="s">
        <v>415</v>
      </c>
      <c r="I3857" s="48">
        <v>2744</v>
      </c>
    </row>
    <row r="3858" spans="1:9" ht="20.100000000000001" customHeight="1" x14ac:dyDescent="0.25">
      <c r="A3858" s="147"/>
      <c r="B3858" s="158"/>
      <c r="C3858" s="117" t="s">
        <v>61</v>
      </c>
      <c r="D3858" s="118"/>
      <c r="E3858" s="118"/>
      <c r="F3858" s="119"/>
      <c r="G3858" s="3" t="s">
        <v>194</v>
      </c>
      <c r="H3858" s="3" t="s">
        <v>415</v>
      </c>
      <c r="I3858" s="48">
        <v>15062</v>
      </c>
    </row>
    <row r="3859" spans="1:9" ht="20.100000000000001" customHeight="1" x14ac:dyDescent="0.25">
      <c r="A3859" s="147"/>
      <c r="B3859" s="158"/>
      <c r="C3859" s="117" t="s">
        <v>164</v>
      </c>
      <c r="D3859" s="118"/>
      <c r="E3859" s="118"/>
      <c r="F3859" s="119"/>
      <c r="G3859" s="3" t="s">
        <v>194</v>
      </c>
      <c r="H3859" s="3" t="s">
        <v>415</v>
      </c>
      <c r="I3859" s="48">
        <v>2091</v>
      </c>
    </row>
    <row r="3860" spans="1:9" ht="20.100000000000001" customHeight="1" x14ac:dyDescent="0.25">
      <c r="A3860" s="147"/>
      <c r="B3860" s="158"/>
      <c r="C3860" s="117" t="s">
        <v>42</v>
      </c>
      <c r="D3860" s="118"/>
      <c r="E3860" s="118"/>
      <c r="F3860" s="119"/>
      <c r="G3860" s="3" t="s">
        <v>194</v>
      </c>
      <c r="H3860" s="3" t="s">
        <v>415</v>
      </c>
      <c r="I3860" s="33">
        <v>0</v>
      </c>
    </row>
    <row r="3861" spans="1:9" ht="20.100000000000001" customHeight="1" x14ac:dyDescent="0.25">
      <c r="A3861" s="147"/>
      <c r="B3861" s="158"/>
      <c r="C3861" s="117" t="s">
        <v>150</v>
      </c>
      <c r="D3861" s="118"/>
      <c r="E3861" s="118"/>
      <c r="F3861" s="119"/>
      <c r="G3861" s="3" t="s">
        <v>194</v>
      </c>
      <c r="H3861" s="3" t="s">
        <v>415</v>
      </c>
      <c r="I3861" s="48">
        <v>759</v>
      </c>
    </row>
    <row r="3862" spans="1:9" ht="20.100000000000001" customHeight="1" x14ac:dyDescent="0.25">
      <c r="A3862" s="147"/>
      <c r="B3862" s="158"/>
      <c r="C3862" s="117" t="s">
        <v>222</v>
      </c>
      <c r="D3862" s="118"/>
      <c r="E3862" s="118"/>
      <c r="F3862" s="119"/>
      <c r="G3862" s="3" t="s">
        <v>194</v>
      </c>
      <c r="H3862" s="3" t="s">
        <v>415</v>
      </c>
      <c r="I3862" s="48">
        <v>12578</v>
      </c>
    </row>
    <row r="3863" spans="1:9" ht="20.100000000000001" customHeight="1" x14ac:dyDescent="0.25">
      <c r="A3863" s="147"/>
      <c r="B3863" s="158"/>
      <c r="C3863" s="117" t="s">
        <v>64</v>
      </c>
      <c r="D3863" s="118"/>
      <c r="E3863" s="118"/>
      <c r="F3863" s="119"/>
      <c r="G3863" s="3" t="s">
        <v>194</v>
      </c>
      <c r="H3863" s="3" t="s">
        <v>415</v>
      </c>
      <c r="I3863" s="33">
        <v>0</v>
      </c>
    </row>
    <row r="3864" spans="1:9" ht="20.100000000000001" customHeight="1" x14ac:dyDescent="0.25">
      <c r="A3864" s="149"/>
      <c r="B3864" s="157"/>
      <c r="C3864" s="117" t="s">
        <v>143</v>
      </c>
      <c r="D3864" s="118"/>
      <c r="E3864" s="118"/>
      <c r="F3864" s="119"/>
      <c r="G3864" s="3" t="s">
        <v>194</v>
      </c>
      <c r="H3864" s="3" t="s">
        <v>415</v>
      </c>
      <c r="I3864" s="48">
        <v>558</v>
      </c>
    </row>
    <row r="3865" spans="1:9" ht="20.100000000000001" customHeight="1" x14ac:dyDescent="0.25">
      <c r="A3865" s="145" t="s">
        <v>286</v>
      </c>
      <c r="B3865" s="144" t="s">
        <v>287</v>
      </c>
      <c r="C3865" s="163" t="s">
        <v>288</v>
      </c>
      <c r="D3865" s="166"/>
      <c r="E3865" s="166"/>
      <c r="F3865" s="167"/>
      <c r="G3865" s="3" t="s">
        <v>154</v>
      </c>
      <c r="H3865" s="3" t="s">
        <v>416</v>
      </c>
      <c r="I3865" s="33">
        <v>0</v>
      </c>
    </row>
    <row r="3866" spans="1:9" ht="20.100000000000001" customHeight="1" x14ac:dyDescent="0.25">
      <c r="A3866" s="147"/>
      <c r="B3866" s="146"/>
      <c r="C3866" s="163" t="s">
        <v>294</v>
      </c>
      <c r="D3866" s="166"/>
      <c r="E3866" s="166"/>
      <c r="F3866" s="167"/>
      <c r="G3866" s="3" t="s">
        <v>154</v>
      </c>
      <c r="H3866" s="3" t="s">
        <v>416</v>
      </c>
      <c r="I3866" s="120">
        <v>6</v>
      </c>
    </row>
    <row r="3867" spans="1:9" ht="20.100000000000001" customHeight="1" x14ac:dyDescent="0.25">
      <c r="A3867" s="147"/>
      <c r="B3867" s="146"/>
      <c r="C3867" s="156" t="s">
        <v>299</v>
      </c>
      <c r="D3867" s="163" t="s">
        <v>300</v>
      </c>
      <c r="E3867" s="166"/>
      <c r="F3867" s="166"/>
      <c r="G3867" s="3" t="s">
        <v>194</v>
      </c>
      <c r="H3867" s="3" t="s">
        <v>416</v>
      </c>
      <c r="I3867" s="48">
        <v>3116</v>
      </c>
    </row>
    <row r="3868" spans="1:9" ht="20.100000000000001" customHeight="1" x14ac:dyDescent="0.25">
      <c r="A3868" s="147"/>
      <c r="B3868" s="146"/>
      <c r="C3868" s="158"/>
      <c r="D3868" s="163" t="s">
        <v>308</v>
      </c>
      <c r="E3868" s="166"/>
      <c r="F3868" s="166"/>
      <c r="G3868" s="3" t="s">
        <v>49</v>
      </c>
      <c r="H3868" s="3" t="s">
        <v>416</v>
      </c>
      <c r="I3868" s="48">
        <v>840</v>
      </c>
    </row>
    <row r="3869" spans="1:9" ht="20.100000000000001" customHeight="1" x14ac:dyDescent="0.25">
      <c r="A3869" s="147"/>
      <c r="B3869" s="260"/>
      <c r="C3869" s="222"/>
      <c r="D3869" s="163" t="s">
        <v>299</v>
      </c>
      <c r="E3869" s="166"/>
      <c r="F3869" s="166"/>
      <c r="G3869" s="3" t="s">
        <v>154</v>
      </c>
      <c r="H3869" s="3" t="s">
        <v>416</v>
      </c>
      <c r="I3869" s="48">
        <v>840</v>
      </c>
    </row>
    <row r="3870" spans="1:9" ht="20.100000000000001" customHeight="1" x14ac:dyDescent="0.25">
      <c r="A3870" s="147"/>
      <c r="B3870" s="163" t="s">
        <v>315</v>
      </c>
      <c r="C3870" s="166"/>
      <c r="D3870" s="166"/>
      <c r="E3870" s="166"/>
      <c r="F3870" s="190"/>
      <c r="G3870" s="3" t="s">
        <v>154</v>
      </c>
      <c r="H3870" s="3" t="s">
        <v>416</v>
      </c>
      <c r="I3870" s="48">
        <v>306</v>
      </c>
    </row>
    <row r="3871" spans="1:9" ht="20.100000000000001" customHeight="1" x14ac:dyDescent="0.25">
      <c r="A3871" s="147"/>
      <c r="B3871" s="163" t="s">
        <v>319</v>
      </c>
      <c r="C3871" s="166"/>
      <c r="D3871" s="166"/>
      <c r="E3871" s="166"/>
      <c r="F3871" s="190"/>
      <c r="G3871" s="3" t="s">
        <v>154</v>
      </c>
      <c r="H3871" s="3" t="s">
        <v>416</v>
      </c>
      <c r="I3871" s="48">
        <v>20754</v>
      </c>
    </row>
    <row r="3872" spans="1:9" ht="20.100000000000001" customHeight="1" x14ac:dyDescent="0.25">
      <c r="A3872" s="147"/>
      <c r="B3872" s="163" t="s">
        <v>322</v>
      </c>
      <c r="C3872" s="166"/>
      <c r="D3872" s="166"/>
      <c r="E3872" s="166"/>
      <c r="F3872" s="190"/>
      <c r="G3872" s="3" t="s">
        <v>154</v>
      </c>
      <c r="H3872" s="3" t="s">
        <v>416</v>
      </c>
      <c r="I3872" s="48">
        <v>84228</v>
      </c>
    </row>
    <row r="3873" spans="1:9" ht="20.100000000000001" customHeight="1" x14ac:dyDescent="0.25">
      <c r="A3873" s="147"/>
      <c r="B3873" s="163" t="s">
        <v>326</v>
      </c>
      <c r="C3873" s="166"/>
      <c r="D3873" s="166"/>
      <c r="E3873" s="166"/>
      <c r="F3873" s="190"/>
      <c r="G3873" s="3" t="s">
        <v>154</v>
      </c>
      <c r="H3873" s="3" t="s">
        <v>416</v>
      </c>
      <c r="I3873" s="48">
        <v>232</v>
      </c>
    </row>
    <row r="3874" spans="1:9" ht="20.100000000000001" customHeight="1" x14ac:dyDescent="0.25">
      <c r="A3874" s="147"/>
      <c r="B3874" s="163" t="s">
        <v>330</v>
      </c>
      <c r="C3874" s="166"/>
      <c r="D3874" s="166"/>
      <c r="E3874" s="166"/>
      <c r="F3874" s="190"/>
      <c r="G3874" s="3" t="s">
        <v>154</v>
      </c>
      <c r="H3874" s="3" t="s">
        <v>415</v>
      </c>
      <c r="I3874" s="48">
        <v>92044</v>
      </c>
    </row>
    <row r="3875" spans="1:9" ht="20.100000000000001" customHeight="1" x14ac:dyDescent="0.25">
      <c r="A3875" s="149"/>
      <c r="B3875" s="163" t="s">
        <v>333</v>
      </c>
      <c r="C3875" s="166"/>
      <c r="D3875" s="166"/>
      <c r="E3875" s="166"/>
      <c r="F3875" s="190"/>
      <c r="G3875" s="3" t="s">
        <v>154</v>
      </c>
      <c r="H3875" s="3" t="s">
        <v>416</v>
      </c>
      <c r="I3875" s="48">
        <v>155</v>
      </c>
    </row>
    <row r="3876" spans="1:9" ht="20.100000000000001" customHeight="1" x14ac:dyDescent="0.25">
      <c r="A3876" s="145" t="s">
        <v>338</v>
      </c>
      <c r="B3876" s="156" t="s">
        <v>33</v>
      </c>
      <c r="C3876" s="163" t="s">
        <v>339</v>
      </c>
      <c r="D3876" s="166"/>
      <c r="E3876" s="166"/>
      <c r="F3876" s="167"/>
      <c r="G3876" s="3" t="s">
        <v>200</v>
      </c>
      <c r="H3876" s="3" t="s">
        <v>415</v>
      </c>
      <c r="I3876" s="48">
        <v>17</v>
      </c>
    </row>
    <row r="3877" spans="1:9" ht="20.100000000000001" customHeight="1" x14ac:dyDescent="0.25">
      <c r="A3877" s="147"/>
      <c r="B3877" s="158"/>
      <c r="C3877" s="163" t="s">
        <v>343</v>
      </c>
      <c r="D3877" s="166"/>
      <c r="E3877" s="166"/>
      <c r="F3877" s="167"/>
      <c r="G3877" s="3" t="s">
        <v>191</v>
      </c>
      <c r="H3877" s="3" t="s">
        <v>415</v>
      </c>
      <c r="I3877" s="48">
        <v>336</v>
      </c>
    </row>
    <row r="3878" spans="1:9" ht="20.100000000000001" customHeight="1" x14ac:dyDescent="0.25">
      <c r="A3878" s="147"/>
      <c r="B3878" s="157"/>
      <c r="C3878" s="163" t="s">
        <v>348</v>
      </c>
      <c r="D3878" s="166"/>
      <c r="E3878" s="166"/>
      <c r="F3878" s="167"/>
      <c r="G3878" s="3" t="s">
        <v>349</v>
      </c>
      <c r="H3878" s="3" t="s">
        <v>416</v>
      </c>
      <c r="I3878" s="48">
        <v>9671</v>
      </c>
    </row>
    <row r="3879" spans="1:9" ht="20.100000000000001" customHeight="1" x14ac:dyDescent="0.25">
      <c r="A3879" s="147"/>
      <c r="B3879" s="156" t="s">
        <v>247</v>
      </c>
      <c r="C3879" s="163" t="s">
        <v>339</v>
      </c>
      <c r="D3879" s="166"/>
      <c r="E3879" s="166"/>
      <c r="F3879" s="167"/>
      <c r="G3879" s="3" t="s">
        <v>200</v>
      </c>
      <c r="H3879" s="3" t="s">
        <v>415</v>
      </c>
      <c r="I3879" s="48">
        <v>13</v>
      </c>
    </row>
    <row r="3880" spans="1:9" ht="20.100000000000001" customHeight="1" x14ac:dyDescent="0.25">
      <c r="A3880" s="147"/>
      <c r="B3880" s="158"/>
      <c r="C3880" s="163" t="s">
        <v>343</v>
      </c>
      <c r="D3880" s="166"/>
      <c r="E3880" s="166"/>
      <c r="F3880" s="167"/>
      <c r="G3880" s="3" t="s">
        <v>191</v>
      </c>
      <c r="H3880" s="3" t="s">
        <v>415</v>
      </c>
      <c r="I3880" s="48">
        <v>252</v>
      </c>
    </row>
    <row r="3881" spans="1:9" ht="20.100000000000001" customHeight="1" x14ac:dyDescent="0.25">
      <c r="A3881" s="147"/>
      <c r="B3881" s="157"/>
      <c r="C3881" s="163" t="s">
        <v>348</v>
      </c>
      <c r="D3881" s="166"/>
      <c r="E3881" s="166"/>
      <c r="F3881" s="167"/>
      <c r="G3881" s="3" t="s">
        <v>349</v>
      </c>
      <c r="H3881" s="3" t="s">
        <v>416</v>
      </c>
      <c r="I3881" s="48">
        <v>6160</v>
      </c>
    </row>
    <row r="3882" spans="1:9" ht="20.100000000000001" customHeight="1" x14ac:dyDescent="0.25">
      <c r="A3882" s="147"/>
      <c r="B3882" s="156" t="s">
        <v>214</v>
      </c>
      <c r="C3882" s="163" t="s">
        <v>339</v>
      </c>
      <c r="D3882" s="166"/>
      <c r="E3882" s="166"/>
      <c r="F3882" s="167"/>
      <c r="G3882" s="3" t="s">
        <v>200</v>
      </c>
      <c r="H3882" s="3" t="s">
        <v>415</v>
      </c>
      <c r="I3882" s="48">
        <v>2</v>
      </c>
    </row>
    <row r="3883" spans="1:9" ht="20.100000000000001" customHeight="1" x14ac:dyDescent="0.25">
      <c r="A3883" s="147"/>
      <c r="B3883" s="158"/>
      <c r="C3883" s="163" t="s">
        <v>343</v>
      </c>
      <c r="D3883" s="166"/>
      <c r="E3883" s="166"/>
      <c r="F3883" s="167"/>
      <c r="G3883" s="3" t="s">
        <v>191</v>
      </c>
      <c r="H3883" s="3" t="s">
        <v>415</v>
      </c>
      <c r="I3883" s="48">
        <v>84</v>
      </c>
    </row>
    <row r="3884" spans="1:9" ht="20.100000000000001" customHeight="1" x14ac:dyDescent="0.25">
      <c r="A3884" s="147"/>
      <c r="B3884" s="157"/>
      <c r="C3884" s="163" t="s">
        <v>394</v>
      </c>
      <c r="D3884" s="166"/>
      <c r="E3884" s="166"/>
      <c r="F3884" s="167"/>
      <c r="G3884" s="3" t="s">
        <v>395</v>
      </c>
      <c r="H3884" s="3" t="s">
        <v>416</v>
      </c>
      <c r="I3884" s="48">
        <v>2570</v>
      </c>
    </row>
    <row r="3885" spans="1:9" ht="20.100000000000001" customHeight="1" x14ac:dyDescent="0.25">
      <c r="A3885" s="147"/>
      <c r="B3885" s="156" t="s">
        <v>157</v>
      </c>
      <c r="C3885" s="163" t="s">
        <v>339</v>
      </c>
      <c r="D3885" s="166"/>
      <c r="E3885" s="166"/>
      <c r="F3885" s="167"/>
      <c r="G3885" s="3" t="s">
        <v>200</v>
      </c>
      <c r="H3885" s="3" t="s">
        <v>415</v>
      </c>
      <c r="I3885" s="48">
        <v>2</v>
      </c>
    </row>
    <row r="3886" spans="1:9" ht="20.100000000000001" customHeight="1" x14ac:dyDescent="0.25">
      <c r="A3886" s="147"/>
      <c r="B3886" s="158"/>
      <c r="C3886" s="163" t="s">
        <v>343</v>
      </c>
      <c r="D3886" s="166"/>
      <c r="E3886" s="166"/>
      <c r="F3886" s="167"/>
      <c r="G3886" s="3" t="s">
        <v>191</v>
      </c>
      <c r="H3886" s="3" t="s">
        <v>416</v>
      </c>
      <c r="I3886" s="33">
        <v>0</v>
      </c>
    </row>
    <row r="3887" spans="1:9" ht="20.100000000000001" customHeight="1" x14ac:dyDescent="0.25">
      <c r="A3887" s="149"/>
      <c r="B3887" s="157"/>
      <c r="C3887" s="163" t="s">
        <v>348</v>
      </c>
      <c r="D3887" s="166"/>
      <c r="E3887" s="166"/>
      <c r="F3887" s="167"/>
      <c r="G3887" s="3" t="s">
        <v>349</v>
      </c>
      <c r="H3887" s="3" t="s">
        <v>416</v>
      </c>
      <c r="I3887" s="48">
        <v>941</v>
      </c>
    </row>
    <row r="3888" spans="1:9" ht="20.100000000000001" customHeight="1" x14ac:dyDescent="0.25">
      <c r="A3888" s="145" t="s">
        <v>195</v>
      </c>
      <c r="B3888" s="156" t="s">
        <v>33</v>
      </c>
      <c r="C3888" s="163" t="s">
        <v>411</v>
      </c>
      <c r="D3888" s="166"/>
      <c r="E3888" s="166"/>
      <c r="F3888" s="167"/>
      <c r="G3888" s="3" t="s">
        <v>191</v>
      </c>
      <c r="H3888" s="3" t="s">
        <v>415</v>
      </c>
      <c r="I3888" s="48">
        <v>97</v>
      </c>
    </row>
    <row r="3889" spans="1:9" ht="20.100000000000001" customHeight="1" x14ac:dyDescent="0.25">
      <c r="A3889" s="147"/>
      <c r="B3889" s="158"/>
      <c r="C3889" s="163" t="s">
        <v>232</v>
      </c>
      <c r="D3889" s="166"/>
      <c r="E3889" s="166"/>
      <c r="F3889" s="167"/>
      <c r="G3889" s="3" t="s">
        <v>181</v>
      </c>
      <c r="H3889" s="3" t="s">
        <v>415</v>
      </c>
      <c r="I3889" s="48">
        <v>16</v>
      </c>
    </row>
    <row r="3890" spans="1:9" ht="20.100000000000001" customHeight="1" x14ac:dyDescent="0.25">
      <c r="A3890" s="147"/>
      <c r="B3890" s="157"/>
      <c r="C3890" s="163" t="s">
        <v>196</v>
      </c>
      <c r="D3890" s="166"/>
      <c r="E3890" s="166"/>
      <c r="F3890" s="167"/>
      <c r="G3890" s="3" t="s">
        <v>191</v>
      </c>
      <c r="H3890" s="3" t="s">
        <v>416</v>
      </c>
      <c r="I3890" s="48">
        <v>20780</v>
      </c>
    </row>
    <row r="3891" spans="1:9" ht="20.100000000000001" customHeight="1" x14ac:dyDescent="0.25">
      <c r="A3891" s="147"/>
      <c r="B3891" s="156" t="s">
        <v>214</v>
      </c>
      <c r="C3891" s="163" t="s">
        <v>215</v>
      </c>
      <c r="D3891" s="166"/>
      <c r="E3891" s="166"/>
      <c r="F3891" s="167"/>
      <c r="G3891" s="3" t="s">
        <v>191</v>
      </c>
      <c r="H3891" s="3" t="s">
        <v>415</v>
      </c>
      <c r="I3891" s="47">
        <v>72</v>
      </c>
    </row>
    <row r="3892" spans="1:9" ht="20.100000000000001" customHeight="1" x14ac:dyDescent="0.25">
      <c r="A3892" s="147"/>
      <c r="B3892" s="158"/>
      <c r="C3892" s="163" t="s">
        <v>232</v>
      </c>
      <c r="D3892" s="166"/>
      <c r="E3892" s="166"/>
      <c r="F3892" s="167"/>
      <c r="G3892" s="3" t="s">
        <v>181</v>
      </c>
      <c r="H3892" s="3" t="s">
        <v>415</v>
      </c>
      <c r="I3892" s="47">
        <v>12</v>
      </c>
    </row>
    <row r="3893" spans="1:9" ht="20.100000000000001" customHeight="1" x14ac:dyDescent="0.25">
      <c r="A3893" s="147"/>
      <c r="B3893" s="157"/>
      <c r="C3893" s="163" t="s">
        <v>196</v>
      </c>
      <c r="D3893" s="166"/>
      <c r="E3893" s="166"/>
      <c r="F3893" s="167"/>
      <c r="G3893" s="3" t="s">
        <v>191</v>
      </c>
      <c r="H3893" s="3" t="s">
        <v>416</v>
      </c>
      <c r="I3893" s="48">
        <v>16430</v>
      </c>
    </row>
    <row r="3894" spans="1:9" ht="20.100000000000001" customHeight="1" x14ac:dyDescent="0.25">
      <c r="A3894" s="147"/>
      <c r="B3894" s="156" t="s">
        <v>157</v>
      </c>
      <c r="C3894" s="163" t="s">
        <v>215</v>
      </c>
      <c r="D3894" s="166"/>
      <c r="E3894" s="166"/>
      <c r="F3894" s="167"/>
      <c r="G3894" s="3" t="s">
        <v>191</v>
      </c>
      <c r="H3894" s="3" t="s">
        <v>415</v>
      </c>
      <c r="I3894" s="47">
        <v>25</v>
      </c>
    </row>
    <row r="3895" spans="1:9" ht="20.100000000000001" customHeight="1" x14ac:dyDescent="0.25">
      <c r="A3895" s="147"/>
      <c r="B3895" s="158"/>
      <c r="C3895" s="163" t="s">
        <v>232</v>
      </c>
      <c r="D3895" s="166"/>
      <c r="E3895" s="166"/>
      <c r="F3895" s="167"/>
      <c r="G3895" s="3" t="s">
        <v>181</v>
      </c>
      <c r="H3895" s="3" t="s">
        <v>415</v>
      </c>
      <c r="I3895" s="47">
        <v>4</v>
      </c>
    </row>
    <row r="3896" spans="1:9" ht="20.100000000000001" customHeight="1" x14ac:dyDescent="0.25">
      <c r="A3896" s="149"/>
      <c r="B3896" s="157"/>
      <c r="C3896" s="163" t="s">
        <v>196</v>
      </c>
      <c r="D3896" s="166"/>
      <c r="E3896" s="166"/>
      <c r="F3896" s="167"/>
      <c r="G3896" s="3" t="s">
        <v>191</v>
      </c>
      <c r="H3896" s="3" t="s">
        <v>416</v>
      </c>
      <c r="I3896" s="48">
        <v>4350</v>
      </c>
    </row>
    <row r="3897" spans="1:9" ht="20.100000000000001" customHeight="1" x14ac:dyDescent="0.25">
      <c r="A3897" s="145" t="s">
        <v>197</v>
      </c>
      <c r="B3897" s="156" t="s">
        <v>266</v>
      </c>
      <c r="C3897" s="156" t="s">
        <v>33</v>
      </c>
      <c r="D3897" s="163" t="s">
        <v>199</v>
      </c>
      <c r="E3897" s="166"/>
      <c r="F3897" s="166"/>
      <c r="G3897" s="3" t="s">
        <v>200</v>
      </c>
      <c r="H3897" s="3" t="s">
        <v>415</v>
      </c>
      <c r="I3897" s="79">
        <v>0</v>
      </c>
    </row>
    <row r="3898" spans="1:9" ht="20.100000000000001" customHeight="1" x14ac:dyDescent="0.25">
      <c r="A3898" s="147"/>
      <c r="B3898" s="158"/>
      <c r="C3898" s="158"/>
      <c r="D3898" s="163" t="s">
        <v>201</v>
      </c>
      <c r="E3898" s="166"/>
      <c r="F3898" s="166"/>
      <c r="G3898" s="3" t="s">
        <v>49</v>
      </c>
      <c r="H3898" s="3" t="s">
        <v>415</v>
      </c>
      <c r="I3898" s="79">
        <v>0</v>
      </c>
    </row>
    <row r="3899" spans="1:9" ht="20.100000000000001" customHeight="1" x14ac:dyDescent="0.25">
      <c r="A3899" s="147"/>
      <c r="B3899" s="158"/>
      <c r="C3899" s="156" t="s">
        <v>214</v>
      </c>
      <c r="D3899" s="163" t="s">
        <v>199</v>
      </c>
      <c r="E3899" s="166"/>
      <c r="F3899" s="166"/>
      <c r="G3899" s="3" t="s">
        <v>200</v>
      </c>
      <c r="H3899" s="3" t="s">
        <v>415</v>
      </c>
      <c r="I3899" s="79">
        <v>0</v>
      </c>
    </row>
    <row r="3900" spans="1:9" ht="20.100000000000001" customHeight="1" x14ac:dyDescent="0.25">
      <c r="A3900" s="147"/>
      <c r="B3900" s="158"/>
      <c r="C3900" s="158"/>
      <c r="D3900" s="163" t="s">
        <v>201</v>
      </c>
      <c r="E3900" s="166"/>
      <c r="F3900" s="166"/>
      <c r="G3900" s="3" t="s">
        <v>49</v>
      </c>
      <c r="H3900" s="3" t="s">
        <v>415</v>
      </c>
      <c r="I3900" s="79">
        <v>0</v>
      </c>
    </row>
    <row r="3901" spans="1:9" ht="20.100000000000001" customHeight="1" x14ac:dyDescent="0.25">
      <c r="A3901" s="147"/>
      <c r="B3901" s="158"/>
      <c r="C3901" s="156" t="s">
        <v>58</v>
      </c>
      <c r="D3901" s="163" t="s">
        <v>199</v>
      </c>
      <c r="E3901" s="166"/>
      <c r="F3901" s="166"/>
      <c r="G3901" s="3" t="s">
        <v>200</v>
      </c>
      <c r="H3901" s="3" t="s">
        <v>415</v>
      </c>
      <c r="I3901" s="79">
        <v>0</v>
      </c>
    </row>
    <row r="3902" spans="1:9" ht="20.100000000000001" customHeight="1" x14ac:dyDescent="0.25">
      <c r="A3902" s="147"/>
      <c r="B3902" s="158"/>
      <c r="C3902" s="158"/>
      <c r="D3902" s="163" t="s">
        <v>201</v>
      </c>
      <c r="E3902" s="166"/>
      <c r="F3902" s="166"/>
      <c r="G3902" s="3" t="s">
        <v>49</v>
      </c>
      <c r="H3902" s="3" t="s">
        <v>415</v>
      </c>
      <c r="I3902" s="79">
        <v>0</v>
      </c>
    </row>
    <row r="3903" spans="1:9" ht="20.100000000000001" customHeight="1" x14ac:dyDescent="0.25">
      <c r="A3903" s="147"/>
      <c r="B3903" s="158"/>
      <c r="C3903" s="156" t="s">
        <v>238</v>
      </c>
      <c r="D3903" s="163" t="s">
        <v>199</v>
      </c>
      <c r="E3903" s="166"/>
      <c r="F3903" s="166"/>
      <c r="G3903" s="3" t="s">
        <v>200</v>
      </c>
      <c r="H3903" s="3" t="s">
        <v>415</v>
      </c>
      <c r="I3903" s="79">
        <v>0</v>
      </c>
    </row>
    <row r="3904" spans="1:9" ht="20.100000000000001" customHeight="1" x14ac:dyDescent="0.25">
      <c r="A3904" s="147"/>
      <c r="B3904" s="158"/>
      <c r="C3904" s="158"/>
      <c r="D3904" s="163" t="s">
        <v>201</v>
      </c>
      <c r="E3904" s="166"/>
      <c r="F3904" s="166"/>
      <c r="G3904" s="3" t="s">
        <v>49</v>
      </c>
      <c r="H3904" s="3" t="s">
        <v>415</v>
      </c>
      <c r="I3904" s="79">
        <v>0</v>
      </c>
    </row>
    <row r="3905" spans="1:9" ht="20.100000000000001" customHeight="1" x14ac:dyDescent="0.25">
      <c r="A3905" s="147"/>
      <c r="B3905" s="158"/>
      <c r="C3905" s="156" t="s">
        <v>164</v>
      </c>
      <c r="D3905" s="163" t="s">
        <v>199</v>
      </c>
      <c r="E3905" s="166"/>
      <c r="F3905" s="166"/>
      <c r="G3905" s="3" t="s">
        <v>200</v>
      </c>
      <c r="H3905" s="3" t="s">
        <v>415</v>
      </c>
      <c r="I3905" s="79">
        <v>0</v>
      </c>
    </row>
    <row r="3906" spans="1:9" ht="20.100000000000001" customHeight="1" x14ac:dyDescent="0.25">
      <c r="A3906" s="147"/>
      <c r="B3906" s="158"/>
      <c r="C3906" s="158"/>
      <c r="D3906" s="163" t="s">
        <v>201</v>
      </c>
      <c r="E3906" s="166"/>
      <c r="F3906" s="166"/>
      <c r="G3906" s="3" t="s">
        <v>49</v>
      </c>
      <c r="H3906" s="3" t="s">
        <v>415</v>
      </c>
      <c r="I3906" s="79">
        <v>0</v>
      </c>
    </row>
    <row r="3907" spans="1:9" ht="20.100000000000001" customHeight="1" x14ac:dyDescent="0.25">
      <c r="A3907" s="147"/>
      <c r="B3907" s="158"/>
      <c r="C3907" s="156" t="s">
        <v>150</v>
      </c>
      <c r="D3907" s="163" t="s">
        <v>199</v>
      </c>
      <c r="E3907" s="166"/>
      <c r="F3907" s="166"/>
      <c r="G3907" s="3" t="s">
        <v>200</v>
      </c>
      <c r="H3907" s="3" t="s">
        <v>415</v>
      </c>
      <c r="I3907" s="79">
        <v>0</v>
      </c>
    </row>
    <row r="3908" spans="1:9" ht="20.100000000000001" customHeight="1" x14ac:dyDescent="0.25">
      <c r="A3908" s="147"/>
      <c r="B3908" s="158"/>
      <c r="C3908" s="157"/>
      <c r="D3908" s="163" t="s">
        <v>201</v>
      </c>
      <c r="E3908" s="166"/>
      <c r="F3908" s="166"/>
      <c r="G3908" s="3" t="s">
        <v>49</v>
      </c>
      <c r="H3908" s="3" t="s">
        <v>415</v>
      </c>
      <c r="I3908" s="79">
        <v>0</v>
      </c>
    </row>
    <row r="3909" spans="1:9" ht="20.100000000000001" customHeight="1" x14ac:dyDescent="0.25">
      <c r="A3909" s="147"/>
      <c r="B3909" s="158"/>
      <c r="C3909" s="156" t="s">
        <v>222</v>
      </c>
      <c r="D3909" s="163" t="s">
        <v>199</v>
      </c>
      <c r="E3909" s="166"/>
      <c r="F3909" s="166"/>
      <c r="G3909" s="3" t="s">
        <v>200</v>
      </c>
      <c r="H3909" s="3" t="s">
        <v>415</v>
      </c>
      <c r="I3909" s="79">
        <v>0</v>
      </c>
    </row>
    <row r="3910" spans="1:9" ht="20.100000000000001" customHeight="1" x14ac:dyDescent="0.25">
      <c r="A3910" s="147"/>
      <c r="B3910" s="157"/>
      <c r="C3910" s="157"/>
      <c r="D3910" s="163" t="s">
        <v>201</v>
      </c>
      <c r="E3910" s="166"/>
      <c r="F3910" s="166"/>
      <c r="G3910" s="3" t="s">
        <v>49</v>
      </c>
      <c r="H3910" s="3" t="s">
        <v>415</v>
      </c>
      <c r="I3910" s="79">
        <v>0</v>
      </c>
    </row>
    <row r="3911" spans="1:9" ht="20.100000000000001" customHeight="1" x14ac:dyDescent="0.25">
      <c r="A3911" s="147"/>
      <c r="B3911" s="156" t="s">
        <v>198</v>
      </c>
      <c r="C3911" s="156" t="s">
        <v>33</v>
      </c>
      <c r="D3911" s="163" t="s">
        <v>199</v>
      </c>
      <c r="E3911" s="166"/>
      <c r="F3911" s="166"/>
      <c r="G3911" s="3" t="s">
        <v>200</v>
      </c>
      <c r="H3911" s="3" t="s">
        <v>415</v>
      </c>
      <c r="I3911" s="48">
        <v>358</v>
      </c>
    </row>
    <row r="3912" spans="1:9" ht="20.100000000000001" customHeight="1" x14ac:dyDescent="0.25">
      <c r="A3912" s="147"/>
      <c r="B3912" s="158"/>
      <c r="C3912" s="158"/>
      <c r="D3912" s="163" t="s">
        <v>201</v>
      </c>
      <c r="E3912" s="166"/>
      <c r="F3912" s="166"/>
      <c r="G3912" s="3" t="s">
        <v>49</v>
      </c>
      <c r="H3912" s="3" t="s">
        <v>415</v>
      </c>
      <c r="I3912" s="48">
        <v>1074</v>
      </c>
    </row>
    <row r="3913" spans="1:9" ht="20.100000000000001" customHeight="1" x14ac:dyDescent="0.25">
      <c r="A3913" s="147"/>
      <c r="B3913" s="158"/>
      <c r="C3913" s="156" t="s">
        <v>36</v>
      </c>
      <c r="D3913" s="163" t="s">
        <v>199</v>
      </c>
      <c r="E3913" s="166"/>
      <c r="F3913" s="166"/>
      <c r="G3913" s="3" t="s">
        <v>200</v>
      </c>
      <c r="H3913" s="3" t="s">
        <v>415</v>
      </c>
      <c r="I3913" s="48">
        <v>27</v>
      </c>
    </row>
    <row r="3914" spans="1:9" ht="20.100000000000001" customHeight="1" x14ac:dyDescent="0.25">
      <c r="A3914" s="147"/>
      <c r="B3914" s="158"/>
      <c r="C3914" s="157"/>
      <c r="D3914" s="163" t="s">
        <v>201</v>
      </c>
      <c r="E3914" s="166"/>
      <c r="F3914" s="166"/>
      <c r="G3914" s="3" t="s">
        <v>49</v>
      </c>
      <c r="H3914" s="3" t="s">
        <v>415</v>
      </c>
      <c r="I3914" s="48">
        <v>81</v>
      </c>
    </row>
    <row r="3915" spans="1:9" ht="20.100000000000001" customHeight="1" x14ac:dyDescent="0.25">
      <c r="A3915" s="147"/>
      <c r="B3915" s="158"/>
      <c r="C3915" s="156" t="s">
        <v>202</v>
      </c>
      <c r="D3915" s="163" t="s">
        <v>199</v>
      </c>
      <c r="E3915" s="166"/>
      <c r="F3915" s="166"/>
      <c r="G3915" s="3" t="s">
        <v>200</v>
      </c>
      <c r="H3915" s="3" t="s">
        <v>415</v>
      </c>
      <c r="I3915" s="48">
        <v>8</v>
      </c>
    </row>
    <row r="3916" spans="1:9" ht="20.100000000000001" customHeight="1" x14ac:dyDescent="0.25">
      <c r="A3916" s="147"/>
      <c r="B3916" s="158"/>
      <c r="C3916" s="157"/>
      <c r="D3916" s="163" t="s">
        <v>201</v>
      </c>
      <c r="E3916" s="166"/>
      <c r="F3916" s="166"/>
      <c r="G3916" s="3" t="s">
        <v>49</v>
      </c>
      <c r="H3916" s="3" t="s">
        <v>415</v>
      </c>
      <c r="I3916" s="48">
        <v>24</v>
      </c>
    </row>
    <row r="3917" spans="1:9" ht="20.100000000000001" customHeight="1" x14ac:dyDescent="0.25">
      <c r="A3917" s="147"/>
      <c r="B3917" s="158"/>
      <c r="C3917" s="156" t="s">
        <v>146</v>
      </c>
      <c r="D3917" s="163" t="s">
        <v>199</v>
      </c>
      <c r="E3917" s="166"/>
      <c r="F3917" s="166"/>
      <c r="G3917" s="3" t="s">
        <v>200</v>
      </c>
      <c r="H3917" s="3" t="s">
        <v>415</v>
      </c>
      <c r="I3917" s="48">
        <v>6</v>
      </c>
    </row>
    <row r="3918" spans="1:9" ht="20.100000000000001" customHeight="1" x14ac:dyDescent="0.25">
      <c r="A3918" s="147"/>
      <c r="B3918" s="158"/>
      <c r="C3918" s="157"/>
      <c r="D3918" s="163" t="s">
        <v>201</v>
      </c>
      <c r="E3918" s="166"/>
      <c r="F3918" s="166"/>
      <c r="G3918" s="3" t="s">
        <v>49</v>
      </c>
      <c r="H3918" s="3" t="s">
        <v>415</v>
      </c>
      <c r="I3918" s="48">
        <v>18</v>
      </c>
    </row>
    <row r="3919" spans="1:9" ht="20.100000000000001" customHeight="1" x14ac:dyDescent="0.25">
      <c r="A3919" s="147"/>
      <c r="B3919" s="158"/>
      <c r="C3919" s="156" t="s">
        <v>396</v>
      </c>
      <c r="D3919" s="163" t="s">
        <v>397</v>
      </c>
      <c r="E3919" s="166"/>
      <c r="F3919" s="166"/>
      <c r="G3919" s="3" t="s">
        <v>398</v>
      </c>
      <c r="H3919" s="3" t="s">
        <v>415</v>
      </c>
      <c r="I3919" s="48">
        <v>14</v>
      </c>
    </row>
    <row r="3920" spans="1:9" ht="20.100000000000001" customHeight="1" x14ac:dyDescent="0.25">
      <c r="A3920" s="147"/>
      <c r="B3920" s="158"/>
      <c r="C3920" s="157"/>
      <c r="D3920" s="163" t="s">
        <v>201</v>
      </c>
      <c r="E3920" s="166"/>
      <c r="F3920" s="166"/>
      <c r="G3920" s="3" t="s">
        <v>49</v>
      </c>
      <c r="H3920" s="3" t="s">
        <v>415</v>
      </c>
      <c r="I3920" s="48">
        <v>42</v>
      </c>
    </row>
    <row r="3921" spans="1:9" ht="20.100000000000001" customHeight="1" x14ac:dyDescent="0.25">
      <c r="A3921" s="147"/>
      <c r="B3921" s="158"/>
      <c r="C3921" s="156" t="s">
        <v>247</v>
      </c>
      <c r="D3921" s="163" t="s">
        <v>199</v>
      </c>
      <c r="E3921" s="166"/>
      <c r="F3921" s="166"/>
      <c r="G3921" s="3" t="s">
        <v>200</v>
      </c>
      <c r="H3921" s="3" t="s">
        <v>415</v>
      </c>
      <c r="I3921" s="48">
        <v>73</v>
      </c>
    </row>
    <row r="3922" spans="1:9" ht="20.100000000000001" customHeight="1" x14ac:dyDescent="0.25">
      <c r="A3922" s="147"/>
      <c r="B3922" s="158"/>
      <c r="C3922" s="157"/>
      <c r="D3922" s="163" t="s">
        <v>201</v>
      </c>
      <c r="E3922" s="166"/>
      <c r="F3922" s="166"/>
      <c r="G3922" s="3" t="s">
        <v>49</v>
      </c>
      <c r="H3922" s="3" t="s">
        <v>415</v>
      </c>
      <c r="I3922" s="48">
        <v>219</v>
      </c>
    </row>
    <row r="3923" spans="1:9" ht="20.100000000000001" customHeight="1" x14ac:dyDescent="0.25">
      <c r="A3923" s="147"/>
      <c r="B3923" s="158"/>
      <c r="C3923" s="156" t="s">
        <v>214</v>
      </c>
      <c r="D3923" s="163" t="s">
        <v>199</v>
      </c>
      <c r="E3923" s="166"/>
      <c r="F3923" s="166"/>
      <c r="G3923" s="3" t="s">
        <v>200</v>
      </c>
      <c r="H3923" s="3" t="s">
        <v>415</v>
      </c>
      <c r="I3923" s="48">
        <v>12</v>
      </c>
    </row>
    <row r="3924" spans="1:9" ht="20.100000000000001" customHeight="1" x14ac:dyDescent="0.25">
      <c r="A3924" s="147"/>
      <c r="B3924" s="158"/>
      <c r="C3924" s="157"/>
      <c r="D3924" s="163" t="s">
        <v>201</v>
      </c>
      <c r="E3924" s="166"/>
      <c r="F3924" s="166"/>
      <c r="G3924" s="3" t="s">
        <v>49</v>
      </c>
      <c r="H3924" s="3" t="s">
        <v>415</v>
      </c>
      <c r="I3924" s="48">
        <v>36</v>
      </c>
    </row>
    <row r="3925" spans="1:9" ht="20.100000000000001" customHeight="1" x14ac:dyDescent="0.25">
      <c r="A3925" s="147"/>
      <c r="B3925" s="158"/>
      <c r="C3925" s="156" t="s">
        <v>155</v>
      </c>
      <c r="D3925" s="163" t="s">
        <v>199</v>
      </c>
      <c r="E3925" s="166"/>
      <c r="F3925" s="166"/>
      <c r="G3925" s="3" t="s">
        <v>200</v>
      </c>
      <c r="H3925" s="3" t="s">
        <v>415</v>
      </c>
      <c r="I3925" s="48">
        <v>5</v>
      </c>
    </row>
    <row r="3926" spans="1:9" ht="20.100000000000001" customHeight="1" x14ac:dyDescent="0.25">
      <c r="A3926" s="147"/>
      <c r="B3926" s="158"/>
      <c r="C3926" s="157"/>
      <c r="D3926" s="163" t="s">
        <v>201</v>
      </c>
      <c r="E3926" s="166"/>
      <c r="F3926" s="166"/>
      <c r="G3926" s="3" t="s">
        <v>49</v>
      </c>
      <c r="H3926" s="3" t="s">
        <v>415</v>
      </c>
      <c r="I3926" s="48">
        <v>15</v>
      </c>
    </row>
    <row r="3927" spans="1:9" ht="20.100000000000001" customHeight="1" x14ac:dyDescent="0.25">
      <c r="A3927" s="147"/>
      <c r="B3927" s="158"/>
      <c r="C3927" s="156" t="s">
        <v>169</v>
      </c>
      <c r="D3927" s="163" t="s">
        <v>199</v>
      </c>
      <c r="E3927" s="166"/>
      <c r="F3927" s="166"/>
      <c r="G3927" s="3" t="s">
        <v>200</v>
      </c>
      <c r="H3927" s="3" t="s">
        <v>415</v>
      </c>
      <c r="I3927" s="48">
        <v>20</v>
      </c>
    </row>
    <row r="3928" spans="1:9" ht="20.100000000000001" customHeight="1" x14ac:dyDescent="0.25">
      <c r="A3928" s="147"/>
      <c r="B3928" s="158"/>
      <c r="C3928" s="157"/>
      <c r="D3928" s="163" t="s">
        <v>201</v>
      </c>
      <c r="E3928" s="166"/>
      <c r="F3928" s="166"/>
      <c r="G3928" s="3" t="s">
        <v>49</v>
      </c>
      <c r="H3928" s="3" t="s">
        <v>415</v>
      </c>
      <c r="I3928" s="48">
        <v>60</v>
      </c>
    </row>
    <row r="3929" spans="1:9" ht="20.100000000000001" customHeight="1" x14ac:dyDescent="0.25">
      <c r="A3929" s="147"/>
      <c r="B3929" s="158"/>
      <c r="C3929" s="156" t="s">
        <v>246</v>
      </c>
      <c r="D3929" s="163" t="s">
        <v>199</v>
      </c>
      <c r="E3929" s="166"/>
      <c r="F3929" s="166"/>
      <c r="G3929" s="3" t="s">
        <v>200</v>
      </c>
      <c r="H3929" s="3" t="s">
        <v>415</v>
      </c>
      <c r="I3929" s="48">
        <v>23</v>
      </c>
    </row>
    <row r="3930" spans="1:9" ht="20.100000000000001" customHeight="1" x14ac:dyDescent="0.25">
      <c r="A3930" s="147"/>
      <c r="B3930" s="158"/>
      <c r="C3930" s="157"/>
      <c r="D3930" s="163" t="s">
        <v>201</v>
      </c>
      <c r="E3930" s="166"/>
      <c r="F3930" s="166"/>
      <c r="G3930" s="3" t="s">
        <v>49</v>
      </c>
      <c r="H3930" s="3" t="s">
        <v>415</v>
      </c>
      <c r="I3930" s="48">
        <v>69</v>
      </c>
    </row>
    <row r="3931" spans="1:9" ht="20.100000000000001" customHeight="1" x14ac:dyDescent="0.25">
      <c r="A3931" s="147"/>
      <c r="B3931" s="158"/>
      <c r="C3931" s="156" t="s">
        <v>248</v>
      </c>
      <c r="D3931" s="163" t="s">
        <v>199</v>
      </c>
      <c r="E3931" s="166"/>
      <c r="F3931" s="166"/>
      <c r="G3931" s="3" t="s">
        <v>200</v>
      </c>
      <c r="H3931" s="3" t="s">
        <v>415</v>
      </c>
      <c r="I3931" s="48">
        <v>7</v>
      </c>
    </row>
    <row r="3932" spans="1:9" ht="20.100000000000001" customHeight="1" x14ac:dyDescent="0.25">
      <c r="A3932" s="147"/>
      <c r="B3932" s="158"/>
      <c r="C3932" s="157"/>
      <c r="D3932" s="163" t="s">
        <v>201</v>
      </c>
      <c r="E3932" s="166"/>
      <c r="F3932" s="166"/>
      <c r="G3932" s="3" t="s">
        <v>49</v>
      </c>
      <c r="H3932" s="3" t="s">
        <v>415</v>
      </c>
      <c r="I3932" s="48">
        <v>21</v>
      </c>
    </row>
    <row r="3933" spans="1:9" ht="20.100000000000001" customHeight="1" x14ac:dyDescent="0.25">
      <c r="A3933" s="147"/>
      <c r="B3933" s="158"/>
      <c r="C3933" s="156" t="s">
        <v>157</v>
      </c>
      <c r="D3933" s="163" t="s">
        <v>199</v>
      </c>
      <c r="E3933" s="166"/>
      <c r="F3933" s="166"/>
      <c r="G3933" s="3" t="s">
        <v>200</v>
      </c>
      <c r="H3933" s="3" t="s">
        <v>415</v>
      </c>
      <c r="I3933" s="48">
        <v>7</v>
      </c>
    </row>
    <row r="3934" spans="1:9" ht="20.100000000000001" customHeight="1" x14ac:dyDescent="0.25">
      <c r="A3934" s="147"/>
      <c r="B3934" s="158"/>
      <c r="C3934" s="157"/>
      <c r="D3934" s="163" t="s">
        <v>201</v>
      </c>
      <c r="E3934" s="166"/>
      <c r="F3934" s="166"/>
      <c r="G3934" s="3" t="s">
        <v>49</v>
      </c>
      <c r="H3934" s="3" t="s">
        <v>415</v>
      </c>
      <c r="I3934" s="48">
        <v>21</v>
      </c>
    </row>
    <row r="3935" spans="1:9" ht="20.100000000000001" customHeight="1" x14ac:dyDescent="0.25">
      <c r="A3935" s="147"/>
      <c r="B3935" s="158"/>
      <c r="C3935" s="156" t="s">
        <v>55</v>
      </c>
      <c r="D3935" s="163" t="s">
        <v>199</v>
      </c>
      <c r="E3935" s="166"/>
      <c r="F3935" s="166"/>
      <c r="G3935" s="3" t="s">
        <v>200</v>
      </c>
      <c r="H3935" s="3" t="s">
        <v>415</v>
      </c>
      <c r="I3935" s="48">
        <v>11</v>
      </c>
    </row>
    <row r="3936" spans="1:9" ht="20.100000000000001" customHeight="1" x14ac:dyDescent="0.25">
      <c r="A3936" s="147"/>
      <c r="B3936" s="158"/>
      <c r="C3936" s="157"/>
      <c r="D3936" s="163" t="s">
        <v>201</v>
      </c>
      <c r="E3936" s="166"/>
      <c r="F3936" s="166"/>
      <c r="G3936" s="3" t="s">
        <v>49</v>
      </c>
      <c r="H3936" s="3" t="s">
        <v>415</v>
      </c>
      <c r="I3936" s="48">
        <v>33</v>
      </c>
    </row>
    <row r="3937" spans="1:9" ht="20.100000000000001" customHeight="1" x14ac:dyDescent="0.25">
      <c r="A3937" s="147"/>
      <c r="B3937" s="158"/>
      <c r="C3937" s="156" t="s">
        <v>39</v>
      </c>
      <c r="D3937" s="163" t="s">
        <v>199</v>
      </c>
      <c r="E3937" s="166"/>
      <c r="F3937" s="166"/>
      <c r="G3937" s="3" t="s">
        <v>200</v>
      </c>
      <c r="H3937" s="3" t="s">
        <v>415</v>
      </c>
      <c r="I3937" s="48">
        <v>9</v>
      </c>
    </row>
    <row r="3938" spans="1:9" ht="20.100000000000001" customHeight="1" x14ac:dyDescent="0.25">
      <c r="A3938" s="147"/>
      <c r="B3938" s="158"/>
      <c r="C3938" s="157"/>
      <c r="D3938" s="163" t="s">
        <v>201</v>
      </c>
      <c r="E3938" s="166"/>
      <c r="F3938" s="166"/>
      <c r="G3938" s="3" t="s">
        <v>49</v>
      </c>
      <c r="H3938" s="3" t="s">
        <v>415</v>
      </c>
      <c r="I3938" s="48">
        <v>27</v>
      </c>
    </row>
    <row r="3939" spans="1:9" ht="20.100000000000001" customHeight="1" x14ac:dyDescent="0.25">
      <c r="A3939" s="147"/>
      <c r="B3939" s="158"/>
      <c r="C3939" s="156" t="s">
        <v>147</v>
      </c>
      <c r="D3939" s="163" t="s">
        <v>199</v>
      </c>
      <c r="E3939" s="166"/>
      <c r="F3939" s="166"/>
      <c r="G3939" s="3" t="s">
        <v>200</v>
      </c>
      <c r="H3939" s="3" t="s">
        <v>415</v>
      </c>
      <c r="I3939" s="48">
        <v>11</v>
      </c>
    </row>
    <row r="3940" spans="1:9" ht="20.100000000000001" customHeight="1" x14ac:dyDescent="0.25">
      <c r="A3940" s="147"/>
      <c r="B3940" s="158"/>
      <c r="C3940" s="157"/>
      <c r="D3940" s="163" t="s">
        <v>201</v>
      </c>
      <c r="E3940" s="166"/>
      <c r="F3940" s="166"/>
      <c r="G3940" s="3" t="s">
        <v>49</v>
      </c>
      <c r="H3940" s="3" t="s">
        <v>415</v>
      </c>
      <c r="I3940" s="48">
        <v>33</v>
      </c>
    </row>
    <row r="3941" spans="1:9" ht="20.100000000000001" customHeight="1" x14ac:dyDescent="0.25">
      <c r="A3941" s="147"/>
      <c r="B3941" s="158"/>
      <c r="C3941" s="156" t="s">
        <v>57</v>
      </c>
      <c r="D3941" s="163" t="s">
        <v>199</v>
      </c>
      <c r="E3941" s="166"/>
      <c r="F3941" s="166"/>
      <c r="G3941" s="3" t="s">
        <v>200</v>
      </c>
      <c r="H3941" s="3" t="s">
        <v>415</v>
      </c>
      <c r="I3941" s="48">
        <v>5</v>
      </c>
    </row>
    <row r="3942" spans="1:9" ht="20.100000000000001" customHeight="1" x14ac:dyDescent="0.25">
      <c r="A3942" s="147"/>
      <c r="B3942" s="158"/>
      <c r="C3942" s="157"/>
      <c r="D3942" s="163" t="s">
        <v>201</v>
      </c>
      <c r="E3942" s="166"/>
      <c r="F3942" s="166"/>
      <c r="G3942" s="3" t="s">
        <v>49</v>
      </c>
      <c r="H3942" s="3" t="s">
        <v>415</v>
      </c>
      <c r="I3942" s="48">
        <v>15</v>
      </c>
    </row>
    <row r="3943" spans="1:9" ht="20.100000000000001" customHeight="1" x14ac:dyDescent="0.25">
      <c r="A3943" s="147"/>
      <c r="B3943" s="158"/>
      <c r="C3943" s="156" t="s">
        <v>160</v>
      </c>
      <c r="D3943" s="163" t="s">
        <v>199</v>
      </c>
      <c r="E3943" s="166"/>
      <c r="F3943" s="166"/>
      <c r="G3943" s="3" t="s">
        <v>200</v>
      </c>
      <c r="H3943" s="3" t="s">
        <v>415</v>
      </c>
      <c r="I3943" s="48">
        <v>9</v>
      </c>
    </row>
    <row r="3944" spans="1:9" ht="20.100000000000001" customHeight="1" x14ac:dyDescent="0.25">
      <c r="A3944" s="147"/>
      <c r="B3944" s="158"/>
      <c r="C3944" s="157"/>
      <c r="D3944" s="163" t="s">
        <v>201</v>
      </c>
      <c r="E3944" s="166"/>
      <c r="F3944" s="166"/>
      <c r="G3944" s="3" t="s">
        <v>49</v>
      </c>
      <c r="H3944" s="3" t="s">
        <v>415</v>
      </c>
      <c r="I3944" s="48">
        <v>27</v>
      </c>
    </row>
    <row r="3945" spans="1:9" ht="20.100000000000001" customHeight="1" x14ac:dyDescent="0.25">
      <c r="A3945" s="147"/>
      <c r="B3945" s="158"/>
      <c r="C3945" s="156" t="s">
        <v>58</v>
      </c>
      <c r="D3945" s="163" t="s">
        <v>199</v>
      </c>
      <c r="E3945" s="166"/>
      <c r="F3945" s="166"/>
      <c r="G3945" s="3" t="s">
        <v>200</v>
      </c>
      <c r="H3945" s="3" t="s">
        <v>415</v>
      </c>
      <c r="I3945" s="48">
        <v>9</v>
      </c>
    </row>
    <row r="3946" spans="1:9" ht="20.100000000000001" customHeight="1" x14ac:dyDescent="0.25">
      <c r="A3946" s="147"/>
      <c r="B3946" s="158"/>
      <c r="C3946" s="157"/>
      <c r="D3946" s="163" t="s">
        <v>201</v>
      </c>
      <c r="E3946" s="166"/>
      <c r="F3946" s="166"/>
      <c r="G3946" s="3" t="s">
        <v>49</v>
      </c>
      <c r="H3946" s="3" t="s">
        <v>415</v>
      </c>
      <c r="I3946" s="48">
        <v>27</v>
      </c>
    </row>
    <row r="3947" spans="1:9" ht="20.100000000000001" customHeight="1" x14ac:dyDescent="0.25">
      <c r="A3947" s="147"/>
      <c r="B3947" s="158"/>
      <c r="C3947" s="156" t="s">
        <v>238</v>
      </c>
      <c r="D3947" s="163" t="s">
        <v>199</v>
      </c>
      <c r="E3947" s="166"/>
      <c r="F3947" s="166"/>
      <c r="G3947" s="3" t="s">
        <v>200</v>
      </c>
      <c r="H3947" s="3" t="s">
        <v>415</v>
      </c>
      <c r="I3947" s="48">
        <v>9</v>
      </c>
    </row>
    <row r="3948" spans="1:9" ht="20.100000000000001" customHeight="1" x14ac:dyDescent="0.25">
      <c r="A3948" s="147"/>
      <c r="B3948" s="158"/>
      <c r="C3948" s="157"/>
      <c r="D3948" s="163" t="s">
        <v>201</v>
      </c>
      <c r="E3948" s="166"/>
      <c r="F3948" s="166"/>
      <c r="G3948" s="3" t="s">
        <v>49</v>
      </c>
      <c r="H3948" s="3" t="s">
        <v>415</v>
      </c>
      <c r="I3948" s="48">
        <v>27</v>
      </c>
    </row>
    <row r="3949" spans="1:9" ht="20.100000000000001" customHeight="1" x14ac:dyDescent="0.25">
      <c r="A3949" s="147"/>
      <c r="B3949" s="158"/>
      <c r="C3949" s="156" t="s">
        <v>305</v>
      </c>
      <c r="D3949" s="163" t="s">
        <v>199</v>
      </c>
      <c r="E3949" s="166"/>
      <c r="F3949" s="166"/>
      <c r="G3949" s="3" t="s">
        <v>200</v>
      </c>
      <c r="H3949" s="3" t="s">
        <v>415</v>
      </c>
      <c r="I3949" s="48">
        <v>3</v>
      </c>
    </row>
    <row r="3950" spans="1:9" ht="20.100000000000001" customHeight="1" x14ac:dyDescent="0.25">
      <c r="A3950" s="147"/>
      <c r="B3950" s="158"/>
      <c r="C3950" s="157"/>
      <c r="D3950" s="163" t="s">
        <v>201</v>
      </c>
      <c r="E3950" s="166"/>
      <c r="F3950" s="166"/>
      <c r="G3950" s="3" t="s">
        <v>49</v>
      </c>
      <c r="H3950" s="3" t="s">
        <v>415</v>
      </c>
      <c r="I3950" s="48">
        <v>9</v>
      </c>
    </row>
    <row r="3951" spans="1:9" ht="20.100000000000001" customHeight="1" x14ac:dyDescent="0.25">
      <c r="A3951" s="147"/>
      <c r="B3951" s="158"/>
      <c r="C3951" s="156" t="s">
        <v>59</v>
      </c>
      <c r="D3951" s="163" t="s">
        <v>199</v>
      </c>
      <c r="E3951" s="166"/>
      <c r="F3951" s="166"/>
      <c r="G3951" s="3" t="s">
        <v>200</v>
      </c>
      <c r="H3951" s="3" t="s">
        <v>415</v>
      </c>
      <c r="I3951" s="48">
        <v>2</v>
      </c>
    </row>
    <row r="3952" spans="1:9" ht="20.100000000000001" customHeight="1" x14ac:dyDescent="0.25">
      <c r="A3952" s="147"/>
      <c r="B3952" s="158"/>
      <c r="C3952" s="157"/>
      <c r="D3952" s="163" t="s">
        <v>201</v>
      </c>
      <c r="E3952" s="166"/>
      <c r="F3952" s="166"/>
      <c r="G3952" s="3" t="s">
        <v>49</v>
      </c>
      <c r="H3952" s="3" t="s">
        <v>415</v>
      </c>
      <c r="I3952" s="48">
        <v>6</v>
      </c>
    </row>
    <row r="3953" spans="1:9" ht="20.100000000000001" customHeight="1" x14ac:dyDescent="0.25">
      <c r="A3953" s="147"/>
      <c r="B3953" s="158"/>
      <c r="C3953" s="156" t="s">
        <v>173</v>
      </c>
      <c r="D3953" s="163" t="s">
        <v>199</v>
      </c>
      <c r="E3953" s="166"/>
      <c r="F3953" s="166"/>
      <c r="G3953" s="3" t="s">
        <v>200</v>
      </c>
      <c r="H3953" s="3" t="s">
        <v>415</v>
      </c>
      <c r="I3953" s="48">
        <v>2</v>
      </c>
    </row>
    <row r="3954" spans="1:9" ht="20.100000000000001" customHeight="1" x14ac:dyDescent="0.25">
      <c r="A3954" s="147"/>
      <c r="B3954" s="158"/>
      <c r="C3954" s="157"/>
      <c r="D3954" s="163" t="s">
        <v>399</v>
      </c>
      <c r="E3954" s="166"/>
      <c r="F3954" s="166"/>
      <c r="G3954" s="3" t="s">
        <v>49</v>
      </c>
      <c r="H3954" s="3" t="s">
        <v>415</v>
      </c>
      <c r="I3954" s="48">
        <v>6</v>
      </c>
    </row>
    <row r="3955" spans="1:9" ht="20.100000000000001" customHeight="1" x14ac:dyDescent="0.25">
      <c r="A3955" s="147"/>
      <c r="B3955" s="158"/>
      <c r="C3955" s="156" t="s">
        <v>231</v>
      </c>
      <c r="D3955" s="163" t="s">
        <v>199</v>
      </c>
      <c r="E3955" s="166"/>
      <c r="F3955" s="166"/>
      <c r="G3955" s="3" t="s">
        <v>200</v>
      </c>
      <c r="H3955" s="3" t="s">
        <v>415</v>
      </c>
      <c r="I3955" s="48">
        <v>8</v>
      </c>
    </row>
    <row r="3956" spans="1:9" ht="20.100000000000001" customHeight="1" x14ac:dyDescent="0.25">
      <c r="A3956" s="147"/>
      <c r="B3956" s="158"/>
      <c r="C3956" s="157"/>
      <c r="D3956" s="163" t="s">
        <v>201</v>
      </c>
      <c r="E3956" s="166"/>
      <c r="F3956" s="166"/>
      <c r="G3956" s="3" t="s">
        <v>49</v>
      </c>
      <c r="H3956" s="3" t="s">
        <v>415</v>
      </c>
      <c r="I3956" s="48">
        <v>24</v>
      </c>
    </row>
    <row r="3957" spans="1:9" ht="20.100000000000001" customHeight="1" x14ac:dyDescent="0.25">
      <c r="A3957" s="149"/>
      <c r="B3957" s="157"/>
      <c r="C3957" s="129" t="s">
        <v>61</v>
      </c>
      <c r="D3957" s="163" t="s">
        <v>199</v>
      </c>
      <c r="E3957" s="166"/>
      <c r="F3957" s="166"/>
      <c r="G3957" s="3" t="s">
        <v>200</v>
      </c>
      <c r="H3957" s="3" t="s">
        <v>415</v>
      </c>
      <c r="I3957" s="48">
        <v>7</v>
      </c>
    </row>
    <row r="3958" spans="1:9" ht="20.100000000000001" customHeight="1" x14ac:dyDescent="0.25">
      <c r="A3958" s="145" t="s">
        <v>197</v>
      </c>
      <c r="B3958" s="156" t="s">
        <v>198</v>
      </c>
      <c r="C3958" s="128" t="s">
        <v>61</v>
      </c>
      <c r="D3958" s="163" t="s">
        <v>201</v>
      </c>
      <c r="E3958" s="166"/>
      <c r="F3958" s="166"/>
      <c r="G3958" s="3" t="s">
        <v>49</v>
      </c>
      <c r="H3958" s="3" t="s">
        <v>415</v>
      </c>
      <c r="I3958" s="48">
        <v>21</v>
      </c>
    </row>
    <row r="3959" spans="1:9" ht="20.100000000000001" customHeight="1" x14ac:dyDescent="0.25">
      <c r="A3959" s="147"/>
      <c r="B3959" s="158"/>
      <c r="C3959" s="255" t="s">
        <v>414</v>
      </c>
      <c r="D3959" s="163" t="s">
        <v>199</v>
      </c>
      <c r="E3959" s="166"/>
      <c r="F3959" s="166"/>
      <c r="G3959" s="3" t="s">
        <v>200</v>
      </c>
      <c r="H3959" s="3" t="s">
        <v>415</v>
      </c>
      <c r="I3959" s="48">
        <v>9</v>
      </c>
    </row>
    <row r="3960" spans="1:9" ht="20.100000000000001" customHeight="1" x14ac:dyDescent="0.25">
      <c r="A3960" s="147"/>
      <c r="B3960" s="158"/>
      <c r="C3960" s="256"/>
      <c r="D3960" s="163" t="s">
        <v>201</v>
      </c>
      <c r="E3960" s="166"/>
      <c r="F3960" s="166"/>
      <c r="G3960" s="3" t="s">
        <v>49</v>
      </c>
      <c r="H3960" s="3" t="s">
        <v>415</v>
      </c>
      <c r="I3960" s="48">
        <v>27</v>
      </c>
    </row>
    <row r="3961" spans="1:9" ht="20.100000000000001" customHeight="1" x14ac:dyDescent="0.25">
      <c r="A3961" s="147"/>
      <c r="B3961" s="158"/>
      <c r="C3961" s="156" t="s">
        <v>42</v>
      </c>
      <c r="D3961" s="163" t="s">
        <v>199</v>
      </c>
      <c r="E3961" s="166"/>
      <c r="F3961" s="166"/>
      <c r="G3961" s="3" t="s">
        <v>200</v>
      </c>
      <c r="H3961" s="3" t="s">
        <v>415</v>
      </c>
      <c r="I3961" s="48">
        <v>10</v>
      </c>
    </row>
    <row r="3962" spans="1:9" ht="20.100000000000001" customHeight="1" x14ac:dyDescent="0.25">
      <c r="A3962" s="147"/>
      <c r="B3962" s="158"/>
      <c r="C3962" s="157"/>
      <c r="D3962" s="163" t="s">
        <v>201</v>
      </c>
      <c r="E3962" s="166"/>
      <c r="F3962" s="166"/>
      <c r="G3962" s="3" t="s">
        <v>49</v>
      </c>
      <c r="H3962" s="3" t="s">
        <v>415</v>
      </c>
      <c r="I3962" s="48">
        <v>30</v>
      </c>
    </row>
    <row r="3963" spans="1:9" ht="20.100000000000001" customHeight="1" x14ac:dyDescent="0.25">
      <c r="A3963" s="147"/>
      <c r="B3963" s="158"/>
      <c r="C3963" s="156" t="s">
        <v>150</v>
      </c>
      <c r="D3963" s="163" t="s">
        <v>199</v>
      </c>
      <c r="E3963" s="166"/>
      <c r="F3963" s="166"/>
      <c r="G3963" s="3" t="s">
        <v>200</v>
      </c>
      <c r="H3963" s="3" t="s">
        <v>415</v>
      </c>
      <c r="I3963" s="48">
        <v>10</v>
      </c>
    </row>
    <row r="3964" spans="1:9" ht="20.100000000000001" customHeight="1" x14ac:dyDescent="0.25">
      <c r="A3964" s="147"/>
      <c r="B3964" s="158"/>
      <c r="C3964" s="157"/>
      <c r="D3964" s="163" t="s">
        <v>201</v>
      </c>
      <c r="E3964" s="166"/>
      <c r="F3964" s="166"/>
      <c r="G3964" s="3" t="s">
        <v>49</v>
      </c>
      <c r="H3964" s="3" t="s">
        <v>415</v>
      </c>
      <c r="I3964" s="48">
        <v>30</v>
      </c>
    </row>
    <row r="3965" spans="1:9" ht="20.100000000000001" customHeight="1" x14ac:dyDescent="0.25">
      <c r="A3965" s="147"/>
      <c r="B3965" s="158"/>
      <c r="C3965" s="156" t="s">
        <v>222</v>
      </c>
      <c r="D3965" s="163" t="s">
        <v>199</v>
      </c>
      <c r="E3965" s="166"/>
      <c r="F3965" s="166"/>
      <c r="G3965" s="3" t="s">
        <v>200</v>
      </c>
      <c r="H3965" s="3" t="s">
        <v>415</v>
      </c>
      <c r="I3965" s="48">
        <v>18</v>
      </c>
    </row>
    <row r="3966" spans="1:9" ht="20.100000000000001" customHeight="1" x14ac:dyDescent="0.25">
      <c r="A3966" s="147"/>
      <c r="B3966" s="158"/>
      <c r="C3966" s="157"/>
      <c r="D3966" s="163" t="s">
        <v>201</v>
      </c>
      <c r="E3966" s="166"/>
      <c r="F3966" s="166"/>
      <c r="G3966" s="3" t="s">
        <v>49</v>
      </c>
      <c r="H3966" s="3" t="s">
        <v>415</v>
      </c>
      <c r="I3966" s="48">
        <v>54</v>
      </c>
    </row>
    <row r="3967" spans="1:9" ht="20.100000000000001" customHeight="1" x14ac:dyDescent="0.25">
      <c r="A3967" s="147"/>
      <c r="B3967" s="158"/>
      <c r="C3967" s="156" t="s">
        <v>64</v>
      </c>
      <c r="D3967" s="163" t="s">
        <v>199</v>
      </c>
      <c r="E3967" s="166"/>
      <c r="F3967" s="166"/>
      <c r="G3967" s="3" t="s">
        <v>200</v>
      </c>
      <c r="H3967" s="3" t="s">
        <v>415</v>
      </c>
      <c r="I3967" s="48">
        <v>24</v>
      </c>
    </row>
    <row r="3968" spans="1:9" ht="20.100000000000001" customHeight="1" x14ac:dyDescent="0.25">
      <c r="A3968" s="147"/>
      <c r="B3968" s="158"/>
      <c r="C3968" s="157"/>
      <c r="D3968" s="163" t="s">
        <v>201</v>
      </c>
      <c r="E3968" s="166"/>
      <c r="F3968" s="166"/>
      <c r="G3968" s="3" t="s">
        <v>49</v>
      </c>
      <c r="H3968" s="3" t="s">
        <v>415</v>
      </c>
      <c r="I3968" s="48">
        <v>72</v>
      </c>
    </row>
    <row r="3969" spans="1:9" ht="20.100000000000001" customHeight="1" x14ac:dyDescent="0.25">
      <c r="A3969" s="147"/>
      <c r="B3969" s="158"/>
      <c r="C3969" s="156" t="s">
        <v>143</v>
      </c>
      <c r="D3969" s="163" t="s">
        <v>199</v>
      </c>
      <c r="E3969" s="166"/>
      <c r="F3969" s="166"/>
      <c r="G3969" s="3" t="s">
        <v>200</v>
      </c>
      <c r="H3969" s="3" t="s">
        <v>415</v>
      </c>
      <c r="I3969" s="33">
        <v>0</v>
      </c>
    </row>
    <row r="3970" spans="1:9" ht="20.100000000000001" customHeight="1" x14ac:dyDescent="0.25">
      <c r="A3970" s="147"/>
      <c r="B3970" s="157"/>
      <c r="C3970" s="157"/>
      <c r="D3970" s="163" t="s">
        <v>201</v>
      </c>
      <c r="E3970" s="166"/>
      <c r="F3970" s="166"/>
      <c r="G3970" s="3" t="s">
        <v>49</v>
      </c>
      <c r="H3970" s="3" t="s">
        <v>415</v>
      </c>
      <c r="I3970" s="33">
        <v>0</v>
      </c>
    </row>
    <row r="3971" spans="1:9" ht="20.100000000000001" customHeight="1" x14ac:dyDescent="0.25">
      <c r="A3971" s="147"/>
      <c r="B3971" s="156" t="s">
        <v>295</v>
      </c>
      <c r="C3971" s="156" t="s">
        <v>33</v>
      </c>
      <c r="D3971" s="163" t="s">
        <v>296</v>
      </c>
      <c r="E3971" s="166"/>
      <c r="F3971" s="166"/>
      <c r="G3971" s="3" t="s">
        <v>154</v>
      </c>
      <c r="H3971" s="3" t="s">
        <v>416</v>
      </c>
      <c r="I3971" s="48">
        <v>301</v>
      </c>
    </row>
    <row r="3972" spans="1:9" ht="20.100000000000001" customHeight="1" x14ac:dyDescent="0.25">
      <c r="A3972" s="147"/>
      <c r="B3972" s="158"/>
      <c r="C3972" s="157"/>
      <c r="D3972" s="163" t="s">
        <v>301</v>
      </c>
      <c r="E3972" s="166"/>
      <c r="F3972" s="166"/>
      <c r="G3972" s="3" t="s">
        <v>154</v>
      </c>
      <c r="H3972" s="3" t="s">
        <v>416</v>
      </c>
      <c r="I3972" s="48">
        <v>3648</v>
      </c>
    </row>
    <row r="3973" spans="1:9" ht="20.100000000000001" customHeight="1" x14ac:dyDescent="0.25">
      <c r="A3973" s="147"/>
      <c r="B3973" s="158"/>
      <c r="C3973" s="156" t="s">
        <v>247</v>
      </c>
      <c r="D3973" s="163" t="s">
        <v>296</v>
      </c>
      <c r="E3973" s="166"/>
      <c r="F3973" s="166"/>
      <c r="G3973" s="3" t="s">
        <v>154</v>
      </c>
      <c r="H3973" s="3" t="s">
        <v>416</v>
      </c>
      <c r="I3973" s="48">
        <v>185</v>
      </c>
    </row>
    <row r="3974" spans="1:9" ht="20.100000000000001" customHeight="1" x14ac:dyDescent="0.25">
      <c r="A3974" s="147"/>
      <c r="B3974" s="158"/>
      <c r="C3974" s="157"/>
      <c r="D3974" s="163" t="s">
        <v>301</v>
      </c>
      <c r="E3974" s="166"/>
      <c r="F3974" s="166"/>
      <c r="G3974" s="3" t="s">
        <v>154</v>
      </c>
      <c r="H3974" s="3" t="s">
        <v>416</v>
      </c>
      <c r="I3974" s="48">
        <v>2082</v>
      </c>
    </row>
    <row r="3975" spans="1:9" ht="20.100000000000001" customHeight="1" x14ac:dyDescent="0.25">
      <c r="A3975" s="147"/>
      <c r="B3975" s="158"/>
      <c r="C3975" s="156" t="s">
        <v>42</v>
      </c>
      <c r="D3975" s="163" t="s">
        <v>296</v>
      </c>
      <c r="E3975" s="166"/>
      <c r="F3975" s="166"/>
      <c r="G3975" s="3" t="s">
        <v>154</v>
      </c>
      <c r="H3975" s="3" t="s">
        <v>416</v>
      </c>
      <c r="I3975" s="48">
        <v>116</v>
      </c>
    </row>
    <row r="3976" spans="1:9" ht="20.100000000000001" customHeight="1" x14ac:dyDescent="0.25">
      <c r="A3976" s="149"/>
      <c r="B3976" s="157"/>
      <c r="C3976" s="157"/>
      <c r="D3976" s="163" t="s">
        <v>301</v>
      </c>
      <c r="E3976" s="166"/>
      <c r="F3976" s="166"/>
      <c r="G3976" s="3" t="s">
        <v>154</v>
      </c>
      <c r="H3976" s="3" t="s">
        <v>416</v>
      </c>
      <c r="I3976" s="48">
        <v>1566</v>
      </c>
    </row>
    <row r="3977" spans="1:9" ht="20.100000000000001" customHeight="1" x14ac:dyDescent="0.25">
      <c r="A3977" s="166" t="s">
        <v>323</v>
      </c>
      <c r="B3977" s="189"/>
      <c r="C3977" s="189"/>
      <c r="D3977" s="189"/>
      <c r="E3977" s="189"/>
      <c r="F3977" s="190"/>
      <c r="G3977" s="3" t="s">
        <v>177</v>
      </c>
      <c r="H3977" s="3" t="s">
        <v>415</v>
      </c>
      <c r="I3977" s="5">
        <v>595</v>
      </c>
    </row>
    <row r="3978" spans="1:9" ht="20.100000000000001" customHeight="1" x14ac:dyDescent="0.25">
      <c r="A3978" s="251" t="s">
        <v>327</v>
      </c>
      <c r="B3978" s="252"/>
      <c r="C3978" s="163" t="s">
        <v>328</v>
      </c>
      <c r="D3978" s="166"/>
      <c r="E3978" s="166"/>
      <c r="F3978" s="190"/>
      <c r="G3978" s="3" t="s">
        <v>194</v>
      </c>
      <c r="H3978" s="3" t="s">
        <v>415</v>
      </c>
      <c r="I3978" s="5">
        <v>15000</v>
      </c>
    </row>
    <row r="3979" spans="1:9" ht="20.100000000000001" customHeight="1" x14ac:dyDescent="0.25">
      <c r="A3979" s="253"/>
      <c r="B3979" s="232"/>
      <c r="C3979" s="163" t="s">
        <v>331</v>
      </c>
      <c r="D3979" s="166"/>
      <c r="E3979" s="166"/>
      <c r="F3979" s="190"/>
      <c r="G3979" s="3" t="s">
        <v>194</v>
      </c>
      <c r="H3979" s="3" t="s">
        <v>415</v>
      </c>
      <c r="I3979" s="5">
        <f>I3978-I3980</f>
        <v>9652</v>
      </c>
    </row>
    <row r="3980" spans="1:9" ht="20.100000000000001" customHeight="1" x14ac:dyDescent="0.25">
      <c r="A3980" s="254"/>
      <c r="B3980" s="233"/>
      <c r="C3980" s="163" t="s">
        <v>334</v>
      </c>
      <c r="D3980" s="166"/>
      <c r="E3980" s="166"/>
      <c r="F3980" s="190"/>
      <c r="G3980" s="3" t="s">
        <v>194</v>
      </c>
      <c r="H3980" s="3" t="s">
        <v>415</v>
      </c>
      <c r="I3980" s="5">
        <v>5348</v>
      </c>
    </row>
    <row r="3981" spans="1:9" ht="20.100000000000001" customHeight="1" x14ac:dyDescent="0.25">
      <c r="A3981" s="40" t="s">
        <v>22</v>
      </c>
      <c r="B3981" s="40"/>
      <c r="C3981" s="40"/>
      <c r="D3981" s="40"/>
      <c r="E3981" s="40"/>
      <c r="F3981" s="41"/>
      <c r="G3981" s="15" t="s">
        <v>27</v>
      </c>
      <c r="H3981" s="16" t="s">
        <v>462</v>
      </c>
      <c r="I3981" s="121">
        <v>161</v>
      </c>
    </row>
    <row r="3982" spans="1:9" ht="20.100000000000001" customHeight="1" x14ac:dyDescent="0.25">
      <c r="A3982" s="106" t="s">
        <v>450</v>
      </c>
      <c r="B3982" s="106"/>
      <c r="C3982" s="106"/>
      <c r="D3982" s="106"/>
      <c r="E3982" s="106"/>
      <c r="F3982" s="107"/>
      <c r="G3982" s="108" t="s">
        <v>0</v>
      </c>
      <c r="H3982" s="16" t="s">
        <v>481</v>
      </c>
      <c r="I3982" s="121">
        <v>1600</v>
      </c>
    </row>
    <row r="3983" spans="1:9" ht="20.100000000000001" customHeight="1" x14ac:dyDescent="0.25">
      <c r="A3983" s="106" t="s">
        <v>451</v>
      </c>
      <c r="B3983" s="106"/>
      <c r="C3983" s="106"/>
      <c r="D3983" s="106"/>
      <c r="E3983" s="106"/>
      <c r="F3983" s="107"/>
      <c r="G3983" s="108" t="s">
        <v>0</v>
      </c>
      <c r="H3983" s="16" t="s">
        <v>481</v>
      </c>
      <c r="I3983" s="121">
        <v>2500</v>
      </c>
    </row>
    <row r="3984" spans="1:9" ht="20.100000000000001" customHeight="1" x14ac:dyDescent="0.25">
      <c r="A3984" s="106" t="s">
        <v>452</v>
      </c>
      <c r="B3984" s="106"/>
      <c r="C3984" s="106"/>
      <c r="D3984" s="106"/>
      <c r="E3984" s="106"/>
      <c r="F3984" s="107"/>
      <c r="G3984" s="108" t="s">
        <v>0</v>
      </c>
      <c r="H3984" s="16" t="s">
        <v>481</v>
      </c>
      <c r="I3984" s="121">
        <v>4500</v>
      </c>
    </row>
    <row r="3985" spans="1:9" ht="20.100000000000001" customHeight="1" x14ac:dyDescent="0.25">
      <c r="A3985" s="106" t="s">
        <v>453</v>
      </c>
      <c r="B3985" s="106"/>
      <c r="C3985" s="106"/>
      <c r="D3985" s="106"/>
      <c r="E3985" s="106"/>
      <c r="F3985" s="107"/>
      <c r="G3985" s="108" t="s">
        <v>0</v>
      </c>
      <c r="H3985" s="16" t="s">
        <v>481</v>
      </c>
      <c r="I3985" s="121">
        <v>1274</v>
      </c>
    </row>
  </sheetData>
  <mergeCells count="4296">
    <mergeCell ref="B3888:B3890"/>
    <mergeCell ref="A3796:A3811"/>
    <mergeCell ref="B3798:B3799"/>
    <mergeCell ref="A3958:A3976"/>
    <mergeCell ref="B3958:B3970"/>
    <mergeCell ref="U511:V511"/>
    <mergeCell ref="Q511:R511"/>
    <mergeCell ref="S511:T511"/>
    <mergeCell ref="D1868:D1871"/>
    <mergeCell ref="E1870:E1871"/>
    <mergeCell ref="D1872:E1873"/>
    <mergeCell ref="D1874:E1876"/>
    <mergeCell ref="E1894:E1895"/>
    <mergeCell ref="D1896:E1897"/>
    <mergeCell ref="D1898:E1900"/>
    <mergeCell ref="D1916:D1919"/>
    <mergeCell ref="E1918:E1919"/>
    <mergeCell ref="D1920:E1921"/>
    <mergeCell ref="D1922:E1924"/>
    <mergeCell ref="D1940:D1943"/>
    <mergeCell ref="E1942:E1943"/>
    <mergeCell ref="D1944:E1945"/>
    <mergeCell ref="D1946:E1948"/>
    <mergeCell ref="D1866:E1867"/>
    <mergeCell ref="E1868:E1869"/>
    <mergeCell ref="D1842:E1843"/>
    <mergeCell ref="E1844:E1845"/>
    <mergeCell ref="D1829:E1830"/>
    <mergeCell ref="A3888:A3896"/>
    <mergeCell ref="B3891:B3893"/>
    <mergeCell ref="B3649:F3649"/>
    <mergeCell ref="E1628:E1629"/>
    <mergeCell ref="D2023:E2024"/>
    <mergeCell ref="D2025:E2026"/>
    <mergeCell ref="D2027:F2027"/>
    <mergeCell ref="D2005:F2005"/>
    <mergeCell ref="D2006:E2007"/>
    <mergeCell ref="D2008:E2009"/>
    <mergeCell ref="D2010:E2011"/>
    <mergeCell ref="E2012:E2013"/>
    <mergeCell ref="E1988:E1989"/>
    <mergeCell ref="D1975:E1976"/>
    <mergeCell ref="D1977:E1978"/>
    <mergeCell ref="D1979:F1979"/>
    <mergeCell ref="D1862:E1863"/>
    <mergeCell ref="D1864:E1865"/>
    <mergeCell ref="C1884:F1884"/>
    <mergeCell ref="D2018:E2020"/>
    <mergeCell ref="C1861:C1883"/>
    <mergeCell ref="D1861:F1861"/>
    <mergeCell ref="D1877:E1878"/>
    <mergeCell ref="D1879:E1880"/>
    <mergeCell ref="C1980:F1980"/>
    <mergeCell ref="D1957:F1957"/>
    <mergeCell ref="D1958:E1959"/>
    <mergeCell ref="D1960:E1961"/>
    <mergeCell ref="D1645:F1645"/>
    <mergeCell ref="D1646:E1647"/>
    <mergeCell ref="B3787:B3795"/>
    <mergeCell ref="A3660:A3677"/>
    <mergeCell ref="C2319:D2320"/>
    <mergeCell ref="E2319:F2319"/>
    <mergeCell ref="C2292:C2294"/>
    <mergeCell ref="D2292:F2292"/>
    <mergeCell ref="D2293:F2293"/>
    <mergeCell ref="D2294:F2294"/>
    <mergeCell ref="C2295:C2297"/>
    <mergeCell ref="D2295:F2295"/>
    <mergeCell ref="D2296:F2296"/>
    <mergeCell ref="D2036:D2039"/>
    <mergeCell ref="E2038:E2039"/>
    <mergeCell ref="B3775:B3777"/>
    <mergeCell ref="C3776:F3776"/>
    <mergeCell ref="D1831:E1832"/>
    <mergeCell ref="D1833:E1834"/>
    <mergeCell ref="D2012:D2015"/>
    <mergeCell ref="E2014:E2015"/>
    <mergeCell ref="D2016:E2017"/>
    <mergeCell ref="B3650:F3650"/>
    <mergeCell ref="B3651:F3651"/>
    <mergeCell ref="B3652:F3652"/>
    <mergeCell ref="B3653:F3653"/>
    <mergeCell ref="B3654:F3654"/>
    <mergeCell ref="C2301:C2309"/>
    <mergeCell ref="D2301:F2301"/>
    <mergeCell ref="E2302:F2303"/>
    <mergeCell ref="D2310:F2310"/>
    <mergeCell ref="D2396:F2396"/>
    <mergeCell ref="E2320:F2320"/>
    <mergeCell ref="C2321:C2323"/>
    <mergeCell ref="B3716:B3717"/>
    <mergeCell ref="C3748:C3750"/>
    <mergeCell ref="E1654:E1655"/>
    <mergeCell ref="D1656:E1657"/>
    <mergeCell ref="D1683:E1684"/>
    <mergeCell ref="D1685:E1686"/>
    <mergeCell ref="D1661:E1662"/>
    <mergeCell ref="D1663:E1664"/>
    <mergeCell ref="D1949:E1950"/>
    <mergeCell ref="D1951:E1952"/>
    <mergeCell ref="D1953:E1954"/>
    <mergeCell ref="D1955:F1955"/>
    <mergeCell ref="C1956:F1956"/>
    <mergeCell ref="D2040:E2041"/>
    <mergeCell ref="D2042:E2044"/>
    <mergeCell ref="D2060:D2063"/>
    <mergeCell ref="E2062:E2063"/>
    <mergeCell ref="D1658:E1660"/>
    <mergeCell ref="D1676:D1679"/>
    <mergeCell ref="E1678:E1679"/>
    <mergeCell ref="D1680:E1681"/>
    <mergeCell ref="D1682:E1682"/>
    <mergeCell ref="D1881:E1882"/>
    <mergeCell ref="C1836:F1836"/>
    <mergeCell ref="D1837:F1837"/>
    <mergeCell ref="D1838:E1839"/>
    <mergeCell ref="D1840:E1841"/>
    <mergeCell ref="D1885:F1885"/>
    <mergeCell ref="D1886:E1887"/>
    <mergeCell ref="D1888:E1889"/>
    <mergeCell ref="D1890:E1891"/>
    <mergeCell ref="D1883:F1883"/>
    <mergeCell ref="D1824:E1825"/>
    <mergeCell ref="D1826:E1828"/>
    <mergeCell ref="A3649:A3659"/>
    <mergeCell ref="D2418:F2418"/>
    <mergeCell ref="D2419:F2419"/>
    <mergeCell ref="C2420:C2422"/>
    <mergeCell ref="A3754:A3757"/>
    <mergeCell ref="B3756:B3757"/>
    <mergeCell ref="A3758:A3774"/>
    <mergeCell ref="A2383:A2417"/>
    <mergeCell ref="C2383:D2384"/>
    <mergeCell ref="E2383:F2383"/>
    <mergeCell ref="E2384:F2384"/>
    <mergeCell ref="C2385:C2387"/>
    <mergeCell ref="B3385:B3392"/>
    <mergeCell ref="E2343:F2344"/>
    <mergeCell ref="A2313:A2347"/>
    <mergeCell ref="E2313:F2314"/>
    <mergeCell ref="D2420:F2420"/>
    <mergeCell ref="D2421:F2421"/>
    <mergeCell ref="D2422:F2422"/>
    <mergeCell ref="C2423:C2425"/>
    <mergeCell ref="D2423:F2423"/>
    <mergeCell ref="D2424:F2424"/>
    <mergeCell ref="D2425:F2425"/>
    <mergeCell ref="C2426:C2428"/>
    <mergeCell ref="D2426:F2426"/>
    <mergeCell ref="D2385:F2385"/>
    <mergeCell ref="D2386:F2386"/>
    <mergeCell ref="D2387:F2387"/>
    <mergeCell ref="C2388:C2390"/>
    <mergeCell ref="D2388:F2388"/>
    <mergeCell ref="D2389:F2389"/>
    <mergeCell ref="D2390:F2390"/>
    <mergeCell ref="C2519:C2521"/>
    <mergeCell ref="D2519:F2519"/>
    <mergeCell ref="D2520:F2520"/>
    <mergeCell ref="E2351:F2351"/>
    <mergeCell ref="C2351:D2352"/>
    <mergeCell ref="A2348:A2382"/>
    <mergeCell ref="E2512:F2512"/>
    <mergeCell ref="C2513:C2515"/>
    <mergeCell ref="D2513:F2513"/>
    <mergeCell ref="D2514:F2514"/>
    <mergeCell ref="D2515:F2515"/>
    <mergeCell ref="C2397:C2405"/>
    <mergeCell ref="D2397:F2397"/>
    <mergeCell ref="E2398:F2399"/>
    <mergeCell ref="C2415:D2416"/>
    <mergeCell ref="E2415:F2415"/>
    <mergeCell ref="E2416:F2416"/>
    <mergeCell ref="D2417:F2417"/>
    <mergeCell ref="A2418:A2452"/>
    <mergeCell ref="C2391:C2393"/>
    <mergeCell ref="D2391:F2391"/>
    <mergeCell ref="D2392:F2392"/>
    <mergeCell ref="D2393:F2393"/>
    <mergeCell ref="C2394:C2396"/>
    <mergeCell ref="D2394:F2394"/>
    <mergeCell ref="D2395:F2395"/>
    <mergeCell ref="D1586:E1588"/>
    <mergeCell ref="D1604:D1607"/>
    <mergeCell ref="E1606:E1607"/>
    <mergeCell ref="E1532:E1533"/>
    <mergeCell ref="D1541:E1542"/>
    <mergeCell ref="D1547:F1547"/>
    <mergeCell ref="C1548:F1548"/>
    <mergeCell ref="D1508:D1511"/>
    <mergeCell ref="E1510:E1511"/>
    <mergeCell ref="D1512:E1513"/>
    <mergeCell ref="D1514:E1516"/>
    <mergeCell ref="D1532:D1535"/>
    <mergeCell ref="E1534:E1535"/>
    <mergeCell ref="D1536:E1537"/>
    <mergeCell ref="D1538:E1540"/>
    <mergeCell ref="D1434:E1435"/>
    <mergeCell ref="C1572:F1572"/>
    <mergeCell ref="D1543:E1544"/>
    <mergeCell ref="D1545:E1546"/>
    <mergeCell ref="D1578:E1579"/>
    <mergeCell ref="D1521:E1522"/>
    <mergeCell ref="D1523:F1523"/>
    <mergeCell ref="C1524:F1524"/>
    <mergeCell ref="D1525:F1525"/>
    <mergeCell ref="D1526:E1527"/>
    <mergeCell ref="E1580:E1581"/>
    <mergeCell ref="D1589:E1590"/>
    <mergeCell ref="D2321:F2321"/>
    <mergeCell ref="D2322:F2322"/>
    <mergeCell ref="D2323:F2323"/>
    <mergeCell ref="B33:B35"/>
    <mergeCell ref="C33:F33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D2364:F2364"/>
    <mergeCell ref="D2363:F2363"/>
    <mergeCell ref="D2362:F2362"/>
    <mergeCell ref="C2362:C2364"/>
    <mergeCell ref="D2361:F2361"/>
    <mergeCell ref="D2360:F2360"/>
    <mergeCell ref="D2359:F2359"/>
    <mergeCell ref="C2359:C2361"/>
    <mergeCell ref="D2358:F2358"/>
    <mergeCell ref="D2357:F2357"/>
    <mergeCell ref="D2356:F2356"/>
    <mergeCell ref="C2356:C2358"/>
    <mergeCell ref="D2355:F2355"/>
    <mergeCell ref="D2354:F2354"/>
    <mergeCell ref="D2353:F2353"/>
    <mergeCell ref="C2353:C2355"/>
    <mergeCell ref="E2352:F2352"/>
    <mergeCell ref="D1608:E1609"/>
    <mergeCell ref="D1610:E1612"/>
    <mergeCell ref="A3:A3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D2260:F2260"/>
    <mergeCell ref="G2343:G2344"/>
    <mergeCell ref="H2343:H2344"/>
    <mergeCell ref="I2343:I2344"/>
    <mergeCell ref="E2345:F2346"/>
    <mergeCell ref="G2345:G2346"/>
    <mergeCell ref="H2345:H2346"/>
    <mergeCell ref="I2345:I2346"/>
    <mergeCell ref="G2334:G2335"/>
    <mergeCell ref="H2334:H2335"/>
    <mergeCell ref="I2334:I2335"/>
    <mergeCell ref="E2336:F2337"/>
    <mergeCell ref="G2336:G2337"/>
    <mergeCell ref="H2336:H2337"/>
    <mergeCell ref="I2336:I2337"/>
    <mergeCell ref="C2330:C2332"/>
    <mergeCell ref="D2330:F2330"/>
    <mergeCell ref="D2331:F2331"/>
    <mergeCell ref="D2332:F2332"/>
    <mergeCell ref="G2313:G2314"/>
    <mergeCell ref="H2313:H2314"/>
    <mergeCell ref="G2302:G2303"/>
    <mergeCell ref="H2302:H2303"/>
    <mergeCell ref="I2302:I2303"/>
    <mergeCell ref="E2304:F2305"/>
    <mergeCell ref="G2304:G2305"/>
    <mergeCell ref="H2304:H2305"/>
    <mergeCell ref="I2304:I2305"/>
    <mergeCell ref="A2278:A2312"/>
    <mergeCell ref="C2333:C2341"/>
    <mergeCell ref="D2333:F2333"/>
    <mergeCell ref="E2334:F2335"/>
    <mergeCell ref="D2342:F2342"/>
    <mergeCell ref="C2324:C2326"/>
    <mergeCell ref="D2324:F2324"/>
    <mergeCell ref="D2325:F2325"/>
    <mergeCell ref="D2326:F2326"/>
    <mergeCell ref="C2327:C2329"/>
    <mergeCell ref="D2327:F2327"/>
    <mergeCell ref="D2328:F2328"/>
    <mergeCell ref="D2329:F2329"/>
    <mergeCell ref="I2313:I2314"/>
    <mergeCell ref="D2297:F2297"/>
    <mergeCell ref="E2311:F2312"/>
    <mergeCell ref="G2311:G2312"/>
    <mergeCell ref="H2311:H2312"/>
    <mergeCell ref="I2311:I2312"/>
    <mergeCell ref="C2298:C2300"/>
    <mergeCell ref="D2298:F2298"/>
    <mergeCell ref="D2299:F2299"/>
    <mergeCell ref="D2300:F2300"/>
    <mergeCell ref="D2261:F2261"/>
    <mergeCell ref="D2262:F2262"/>
    <mergeCell ref="C2287:D2288"/>
    <mergeCell ref="E2287:F2287"/>
    <mergeCell ref="E2288:F2288"/>
    <mergeCell ref="C2289:C2291"/>
    <mergeCell ref="D2289:F2289"/>
    <mergeCell ref="D2290:F2290"/>
    <mergeCell ref="D2291:F2291"/>
    <mergeCell ref="G2279:G2280"/>
    <mergeCell ref="H2279:H2280"/>
    <mergeCell ref="I2279:I2280"/>
    <mergeCell ref="E2281:F2282"/>
    <mergeCell ref="G2281:G2282"/>
    <mergeCell ref="H2281:H2282"/>
    <mergeCell ref="I2281:I2282"/>
    <mergeCell ref="I2270:I2271"/>
    <mergeCell ref="E2272:F2273"/>
    <mergeCell ref="G2272:G2273"/>
    <mergeCell ref="H2272:H2273"/>
    <mergeCell ref="I2272:I2273"/>
    <mergeCell ref="C2278:C2286"/>
    <mergeCell ref="D2278:F2278"/>
    <mergeCell ref="E2279:F2280"/>
    <mergeCell ref="G2247:G2248"/>
    <mergeCell ref="H2247:H2248"/>
    <mergeCell ref="I2247:I2248"/>
    <mergeCell ref="E2249:F2250"/>
    <mergeCell ref="G2249:G2250"/>
    <mergeCell ref="H2249:H2250"/>
    <mergeCell ref="I2249:I2250"/>
    <mergeCell ref="A2243:A2277"/>
    <mergeCell ref="C2246:C2254"/>
    <mergeCell ref="D2246:F2246"/>
    <mergeCell ref="E2247:F2248"/>
    <mergeCell ref="C2255:D2256"/>
    <mergeCell ref="E2255:F2255"/>
    <mergeCell ref="E2256:F2256"/>
    <mergeCell ref="C2257:C2259"/>
    <mergeCell ref="C2269:C2277"/>
    <mergeCell ref="D2269:F2269"/>
    <mergeCell ref="E2270:F2271"/>
    <mergeCell ref="G2270:G2271"/>
    <mergeCell ref="H2270:H2271"/>
    <mergeCell ref="C2263:C2265"/>
    <mergeCell ref="D2263:F2263"/>
    <mergeCell ref="D2264:F2264"/>
    <mergeCell ref="D2265:F2265"/>
    <mergeCell ref="C2266:C2268"/>
    <mergeCell ref="D2266:F2266"/>
    <mergeCell ref="D2267:F2267"/>
    <mergeCell ref="D2268:F2268"/>
    <mergeCell ref="D2257:F2257"/>
    <mergeCell ref="D2258:F2258"/>
    <mergeCell ref="D2259:F2259"/>
    <mergeCell ref="C2260:C2262"/>
    <mergeCell ref="I2217:I2218"/>
    <mergeCell ref="G2238:G2239"/>
    <mergeCell ref="H2238:H2239"/>
    <mergeCell ref="I2238:I2239"/>
    <mergeCell ref="E2240:F2241"/>
    <mergeCell ref="G2240:G2241"/>
    <mergeCell ref="H2240:H2241"/>
    <mergeCell ref="I2240:I2241"/>
    <mergeCell ref="C2234:C2236"/>
    <mergeCell ref="D2234:F2234"/>
    <mergeCell ref="D2235:F2235"/>
    <mergeCell ref="D2236:F2236"/>
    <mergeCell ref="D2237:F2237"/>
    <mergeCell ref="E2238:F2239"/>
    <mergeCell ref="C2228:C2230"/>
    <mergeCell ref="D2228:F2228"/>
    <mergeCell ref="D2229:F2229"/>
    <mergeCell ref="D2230:F2230"/>
    <mergeCell ref="C2231:C2233"/>
    <mergeCell ref="D2231:F2231"/>
    <mergeCell ref="D2232:F2232"/>
    <mergeCell ref="D2233:F2233"/>
    <mergeCell ref="G2206:G2207"/>
    <mergeCell ref="H2206:H2207"/>
    <mergeCell ref="I2206:I2207"/>
    <mergeCell ref="A2208:A2242"/>
    <mergeCell ref="E2208:F2209"/>
    <mergeCell ref="G2208:G2209"/>
    <mergeCell ref="H2208:H2209"/>
    <mergeCell ref="I2208:I2209"/>
    <mergeCell ref="C2202:C2204"/>
    <mergeCell ref="D2202:F2202"/>
    <mergeCell ref="D2203:F2203"/>
    <mergeCell ref="D2204:F2204"/>
    <mergeCell ref="D2205:F2205"/>
    <mergeCell ref="E2206:F2207"/>
    <mergeCell ref="A2173:A2207"/>
    <mergeCell ref="B2173:B2204"/>
    <mergeCell ref="C2223:D2224"/>
    <mergeCell ref="E2223:F2223"/>
    <mergeCell ref="E2224:F2224"/>
    <mergeCell ref="C2225:C2227"/>
    <mergeCell ref="D2225:F2225"/>
    <mergeCell ref="D2226:F2226"/>
    <mergeCell ref="D2227:F2227"/>
    <mergeCell ref="C2214:C2222"/>
    <mergeCell ref="D2214:F2214"/>
    <mergeCell ref="E2215:F2216"/>
    <mergeCell ref="G2215:G2216"/>
    <mergeCell ref="H2215:H2216"/>
    <mergeCell ref="I2215:I2216"/>
    <mergeCell ref="E2217:F2218"/>
    <mergeCell ref="G2217:G2218"/>
    <mergeCell ref="H2217:H2218"/>
    <mergeCell ref="C2196:C2198"/>
    <mergeCell ref="D2196:F2196"/>
    <mergeCell ref="D2197:F2197"/>
    <mergeCell ref="D2198:F2198"/>
    <mergeCell ref="C2199:C2201"/>
    <mergeCell ref="D2199:F2199"/>
    <mergeCell ref="D2200:F2200"/>
    <mergeCell ref="D2201:F2201"/>
    <mergeCell ref="C2191:D2192"/>
    <mergeCell ref="E2191:F2191"/>
    <mergeCell ref="E2192:F2192"/>
    <mergeCell ref="C2193:C2195"/>
    <mergeCell ref="D2193:F2193"/>
    <mergeCell ref="D2194:F2194"/>
    <mergeCell ref="D2195:F2195"/>
    <mergeCell ref="D2182:F2182"/>
    <mergeCell ref="E2183:F2184"/>
    <mergeCell ref="G2183:G2184"/>
    <mergeCell ref="H2183:H2184"/>
    <mergeCell ref="I2183:I2184"/>
    <mergeCell ref="E2185:F2186"/>
    <mergeCell ref="G2185:G2186"/>
    <mergeCell ref="H2185:H2186"/>
    <mergeCell ref="I2185:I2186"/>
    <mergeCell ref="G2174:G2175"/>
    <mergeCell ref="H2174:H2175"/>
    <mergeCell ref="I2174:I2175"/>
    <mergeCell ref="E2176:F2177"/>
    <mergeCell ref="G2176:G2177"/>
    <mergeCell ref="H2176:H2177"/>
    <mergeCell ref="I2176:I2177"/>
    <mergeCell ref="C2170:C2172"/>
    <mergeCell ref="D2170:F2170"/>
    <mergeCell ref="D2171:F2171"/>
    <mergeCell ref="D2172:F2172"/>
    <mergeCell ref="C2173:C2181"/>
    <mergeCell ref="D2173:F2173"/>
    <mergeCell ref="E2174:F2175"/>
    <mergeCell ref="C2182:C2190"/>
    <mergeCell ref="A2138:A2172"/>
    <mergeCell ref="C2138:C2140"/>
    <mergeCell ref="D2138:F2138"/>
    <mergeCell ref="D2139:F2139"/>
    <mergeCell ref="D2140:F2140"/>
    <mergeCell ref="B2141:B2171"/>
    <mergeCell ref="C2141:C2149"/>
    <mergeCell ref="D2141:F2141"/>
    <mergeCell ref="E2142:F2143"/>
    <mergeCell ref="C2164:C2166"/>
    <mergeCell ref="D2164:F2164"/>
    <mergeCell ref="D2165:F2165"/>
    <mergeCell ref="D2166:F2166"/>
    <mergeCell ref="C2167:C2169"/>
    <mergeCell ref="D2167:F2167"/>
    <mergeCell ref="D2168:F2168"/>
    <mergeCell ref="D2169:F2169"/>
    <mergeCell ref="C2159:D2160"/>
    <mergeCell ref="E2159:F2159"/>
    <mergeCell ref="E2160:F2160"/>
    <mergeCell ref="C2161:C2163"/>
    <mergeCell ref="D2161:F2161"/>
    <mergeCell ref="D2162:F2162"/>
    <mergeCell ref="D2163:F2163"/>
    <mergeCell ref="C2150:C2158"/>
    <mergeCell ref="D2150:F2150"/>
    <mergeCell ref="E2151:F2152"/>
    <mergeCell ref="G2151:G2152"/>
    <mergeCell ref="H2151:H2152"/>
    <mergeCell ref="I2151:I2152"/>
    <mergeCell ref="E2153:F2154"/>
    <mergeCell ref="G2153:G2154"/>
    <mergeCell ref="H2153:H2154"/>
    <mergeCell ref="I2153:I2154"/>
    <mergeCell ref="G2142:G2143"/>
    <mergeCell ref="H2142:H2143"/>
    <mergeCell ref="I2142:I2143"/>
    <mergeCell ref="E2144:F2145"/>
    <mergeCell ref="G2144:G2145"/>
    <mergeCell ref="H2144:H2145"/>
    <mergeCell ref="I2144:I2145"/>
    <mergeCell ref="H2119:H2120"/>
    <mergeCell ref="I2119:I2120"/>
    <mergeCell ref="E2121:F2122"/>
    <mergeCell ref="G2121:G2122"/>
    <mergeCell ref="H2121:H2122"/>
    <mergeCell ref="I2121:I2122"/>
    <mergeCell ref="D2134:F2134"/>
    <mergeCell ref="C2135:C2137"/>
    <mergeCell ref="D2135:F2135"/>
    <mergeCell ref="D2136:F2136"/>
    <mergeCell ref="D2137:F2137"/>
    <mergeCell ref="C2127:D2128"/>
    <mergeCell ref="E2127:F2127"/>
    <mergeCell ref="G2110:G2111"/>
    <mergeCell ref="H2110:H2111"/>
    <mergeCell ref="I2110:I2111"/>
    <mergeCell ref="E2112:F2113"/>
    <mergeCell ref="G2112:G2113"/>
    <mergeCell ref="H2112:H2113"/>
    <mergeCell ref="I2112:I2113"/>
    <mergeCell ref="C2106:C2108"/>
    <mergeCell ref="D2106:F2106"/>
    <mergeCell ref="D2107:F2107"/>
    <mergeCell ref="D2108:F2108"/>
    <mergeCell ref="C2109:C2117"/>
    <mergeCell ref="D2109:F2109"/>
    <mergeCell ref="E2110:F2111"/>
    <mergeCell ref="C2118:C2126"/>
    <mergeCell ref="D2118:F2118"/>
    <mergeCell ref="E2128:F2128"/>
    <mergeCell ref="C2129:C2131"/>
    <mergeCell ref="D2129:F2129"/>
    <mergeCell ref="D2130:F2130"/>
    <mergeCell ref="D2131:F2131"/>
    <mergeCell ref="E2119:F2120"/>
    <mergeCell ref="G2119:G2120"/>
    <mergeCell ref="G2087:G2088"/>
    <mergeCell ref="H2087:H2088"/>
    <mergeCell ref="I2087:I2088"/>
    <mergeCell ref="E2089:F2090"/>
    <mergeCell ref="G2089:G2090"/>
    <mergeCell ref="H2089:H2090"/>
    <mergeCell ref="I2089:I2090"/>
    <mergeCell ref="G2078:G2079"/>
    <mergeCell ref="H2078:H2079"/>
    <mergeCell ref="I2078:I2079"/>
    <mergeCell ref="E2080:F2081"/>
    <mergeCell ref="G2080:G2081"/>
    <mergeCell ref="H2080:H2081"/>
    <mergeCell ref="I2080:I2081"/>
    <mergeCell ref="C2076:F2076"/>
    <mergeCell ref="A2077:A2102"/>
    <mergeCell ref="C2077:C2085"/>
    <mergeCell ref="D2077:F2077"/>
    <mergeCell ref="E2078:F2079"/>
    <mergeCell ref="C2086:C2094"/>
    <mergeCell ref="D2086:F2086"/>
    <mergeCell ref="E2087:F2088"/>
    <mergeCell ref="C2095:D2096"/>
    <mergeCell ref="C2100:C2102"/>
    <mergeCell ref="D2100:F2100"/>
    <mergeCell ref="D2101:F2101"/>
    <mergeCell ref="D2102:F2102"/>
    <mergeCell ref="E2095:F2095"/>
    <mergeCell ref="E2096:F2096"/>
    <mergeCell ref="C2097:C2099"/>
    <mergeCell ref="D2097:F2097"/>
    <mergeCell ref="D2098:F2098"/>
    <mergeCell ref="D1835:F1835"/>
    <mergeCell ref="A1998:A2032"/>
    <mergeCell ref="D1999:E2000"/>
    <mergeCell ref="D2001:E2002"/>
    <mergeCell ref="D2003:F2003"/>
    <mergeCell ref="C2004:F2004"/>
    <mergeCell ref="B2005:B2028"/>
    <mergeCell ref="C2005:C2027"/>
    <mergeCell ref="D2049:E2050"/>
    <mergeCell ref="D2051:F2051"/>
    <mergeCell ref="C2052:F2052"/>
    <mergeCell ref="D2053:F2053"/>
    <mergeCell ref="D2054:E2055"/>
    <mergeCell ref="D2056:E2057"/>
    <mergeCell ref="D2058:E2059"/>
    <mergeCell ref="E2036:E2037"/>
    <mergeCell ref="D2045:E2046"/>
    <mergeCell ref="D2047:E2048"/>
    <mergeCell ref="D2029:F2029"/>
    <mergeCell ref="D2030:E2031"/>
    <mergeCell ref="D2034:E2035"/>
    <mergeCell ref="C2028:F2028"/>
    <mergeCell ref="D2021:E2022"/>
    <mergeCell ref="A1893:A1927"/>
    <mergeCell ref="A1858:A1892"/>
    <mergeCell ref="D1859:F1859"/>
    <mergeCell ref="C1860:F1860"/>
    <mergeCell ref="D1981:F1981"/>
    <mergeCell ref="A1963:A1997"/>
    <mergeCell ref="E1964:E1965"/>
    <mergeCell ref="D1973:E1974"/>
    <mergeCell ref="D1968:E1969"/>
    <mergeCell ref="D1970:E1972"/>
    <mergeCell ref="D1988:D1991"/>
    <mergeCell ref="E1990:E1991"/>
    <mergeCell ref="D1992:E1993"/>
    <mergeCell ref="D1994:E1996"/>
    <mergeCell ref="D1964:D1967"/>
    <mergeCell ref="E1966:E1967"/>
    <mergeCell ref="E1846:E1847"/>
    <mergeCell ref="D1848:E1849"/>
    <mergeCell ref="D1850:E1852"/>
    <mergeCell ref="D1844:D1847"/>
    <mergeCell ref="B1933:B1956"/>
    <mergeCell ref="C1933:C1955"/>
    <mergeCell ref="D1933:F1933"/>
    <mergeCell ref="D1934:E1935"/>
    <mergeCell ref="D1936:E1937"/>
    <mergeCell ref="D1938:E1939"/>
    <mergeCell ref="E1940:E1941"/>
    <mergeCell ref="D1925:E1926"/>
    <mergeCell ref="A1788:A1822"/>
    <mergeCell ref="C1788:F1788"/>
    <mergeCell ref="B1789:B1812"/>
    <mergeCell ref="C1789:C1811"/>
    <mergeCell ref="D1789:F1789"/>
    <mergeCell ref="D1790:E1791"/>
    <mergeCell ref="D1792:E1793"/>
    <mergeCell ref="E1772:E1773"/>
    <mergeCell ref="D1781:E1782"/>
    <mergeCell ref="D1818:E1819"/>
    <mergeCell ref="E1820:E1821"/>
    <mergeCell ref="D1816:E1817"/>
    <mergeCell ref="D1857:D1858"/>
    <mergeCell ref="C1837:C1859"/>
    <mergeCell ref="B1837:B1860"/>
    <mergeCell ref="C1885:C1907"/>
    <mergeCell ref="B1885:B1908"/>
    <mergeCell ref="D1892:D1895"/>
    <mergeCell ref="E1892:E1893"/>
    <mergeCell ref="B1909:B1932"/>
    <mergeCell ref="C1909:C1931"/>
    <mergeCell ref="A1823:A1857"/>
    <mergeCell ref="A1928:A1962"/>
    <mergeCell ref="D1763:F1763"/>
    <mergeCell ref="C1764:F1764"/>
    <mergeCell ref="C1765:C1787"/>
    <mergeCell ref="D1766:E1767"/>
    <mergeCell ref="D1768:E1769"/>
    <mergeCell ref="D1770:E1771"/>
    <mergeCell ref="D1805:E1806"/>
    <mergeCell ref="D1807:E1808"/>
    <mergeCell ref="D1809:E1810"/>
    <mergeCell ref="D1811:F1811"/>
    <mergeCell ref="C1812:F1812"/>
    <mergeCell ref="D1813:F1813"/>
    <mergeCell ref="D1814:E1815"/>
    <mergeCell ref="D1794:E1795"/>
    <mergeCell ref="E1796:E1797"/>
    <mergeCell ref="D1783:E1784"/>
    <mergeCell ref="D1785:E1786"/>
    <mergeCell ref="D1787:F1787"/>
    <mergeCell ref="D1772:D1775"/>
    <mergeCell ref="E1774:E1775"/>
    <mergeCell ref="D1776:E1777"/>
    <mergeCell ref="D1765:F1765"/>
    <mergeCell ref="D1778:E1780"/>
    <mergeCell ref="D1796:D1799"/>
    <mergeCell ref="E1798:E1799"/>
    <mergeCell ref="D1800:E1801"/>
    <mergeCell ref="D1802:E1804"/>
    <mergeCell ref="D1759:E1760"/>
    <mergeCell ref="D1761:E1762"/>
    <mergeCell ref="D1733:E1734"/>
    <mergeCell ref="D1735:E1736"/>
    <mergeCell ref="D1737:E1738"/>
    <mergeCell ref="D1709:E1710"/>
    <mergeCell ref="D1700:D1703"/>
    <mergeCell ref="E1702:E1703"/>
    <mergeCell ref="D1704:E1705"/>
    <mergeCell ref="D1706:E1708"/>
    <mergeCell ref="D1728:E1729"/>
    <mergeCell ref="D1730:E1732"/>
    <mergeCell ref="D1748:D1751"/>
    <mergeCell ref="E1750:E1751"/>
    <mergeCell ref="D1746:E1747"/>
    <mergeCell ref="E1748:E1749"/>
    <mergeCell ref="D1718:E1719"/>
    <mergeCell ref="D1720:E1721"/>
    <mergeCell ref="D1754:E1756"/>
    <mergeCell ref="D1752:E1752"/>
    <mergeCell ref="D1753:E1753"/>
    <mergeCell ref="D1717:F1717"/>
    <mergeCell ref="D1643:F1643"/>
    <mergeCell ref="C1644:F1644"/>
    <mergeCell ref="B1621:B1644"/>
    <mergeCell ref="C1621:C1643"/>
    <mergeCell ref="D1621:F1621"/>
    <mergeCell ref="D1622:E1623"/>
    <mergeCell ref="D1624:E1625"/>
    <mergeCell ref="D1626:E1627"/>
    <mergeCell ref="E1604:E1605"/>
    <mergeCell ref="A1753:A1787"/>
    <mergeCell ref="D1757:E1758"/>
    <mergeCell ref="A1718:A1752"/>
    <mergeCell ref="D1739:F1739"/>
    <mergeCell ref="C1740:F1740"/>
    <mergeCell ref="D1741:F1741"/>
    <mergeCell ref="D1742:E1743"/>
    <mergeCell ref="D1744:E1745"/>
    <mergeCell ref="D1722:E1723"/>
    <mergeCell ref="E1724:E1725"/>
    <mergeCell ref="D1724:D1727"/>
    <mergeCell ref="E1726:E1727"/>
    <mergeCell ref="D1648:E1649"/>
    <mergeCell ref="D1628:D1631"/>
    <mergeCell ref="D1617:E1618"/>
    <mergeCell ref="D1619:F1619"/>
    <mergeCell ref="C1620:F1620"/>
    <mergeCell ref="D1637:E1638"/>
    <mergeCell ref="D1639:E1640"/>
    <mergeCell ref="E1630:E1631"/>
    <mergeCell ref="D1632:E1633"/>
    <mergeCell ref="D1634:E1636"/>
    <mergeCell ref="D1652:D1655"/>
    <mergeCell ref="A1613:A1647"/>
    <mergeCell ref="D1613:E1614"/>
    <mergeCell ref="D1615:E1616"/>
    <mergeCell ref="D1591:E1592"/>
    <mergeCell ref="D1593:E1594"/>
    <mergeCell ref="D1595:F1595"/>
    <mergeCell ref="C1596:F1596"/>
    <mergeCell ref="D1597:F1597"/>
    <mergeCell ref="D1598:E1599"/>
    <mergeCell ref="D1600:E1601"/>
    <mergeCell ref="D1602:E1603"/>
    <mergeCell ref="A1578:A1612"/>
    <mergeCell ref="A1543:A1577"/>
    <mergeCell ref="A1683:A1717"/>
    <mergeCell ref="D1669:F1669"/>
    <mergeCell ref="D1670:E1671"/>
    <mergeCell ref="D1672:E1673"/>
    <mergeCell ref="A1648:A1682"/>
    <mergeCell ref="D1689:E1690"/>
    <mergeCell ref="D1691:F1691"/>
    <mergeCell ref="C1692:F1692"/>
    <mergeCell ref="B1693:B1716"/>
    <mergeCell ref="C1693:C1715"/>
    <mergeCell ref="D1693:F1693"/>
    <mergeCell ref="D1694:E1695"/>
    <mergeCell ref="D1696:E1697"/>
    <mergeCell ref="D1698:E1699"/>
    <mergeCell ref="D1650:E1651"/>
    <mergeCell ref="E1652:E1653"/>
    <mergeCell ref="D1711:E1712"/>
    <mergeCell ref="D1713:E1714"/>
    <mergeCell ref="D1715:F1715"/>
    <mergeCell ref="D1528:E1529"/>
    <mergeCell ref="D1530:E1531"/>
    <mergeCell ref="A1508:A1542"/>
    <mergeCell ref="E1508:E1509"/>
    <mergeCell ref="D1517:E1518"/>
    <mergeCell ref="D1519:E1520"/>
    <mergeCell ref="D1571:F1571"/>
    <mergeCell ref="D1565:E1566"/>
    <mergeCell ref="D1567:E1568"/>
    <mergeCell ref="D1569:E1570"/>
    <mergeCell ref="B1549:B1572"/>
    <mergeCell ref="C1549:C1571"/>
    <mergeCell ref="D1549:F1549"/>
    <mergeCell ref="D1550:E1551"/>
    <mergeCell ref="D1552:E1553"/>
    <mergeCell ref="D1554:E1555"/>
    <mergeCell ref="E1556:E1557"/>
    <mergeCell ref="C1525:C1547"/>
    <mergeCell ref="B1525:B1548"/>
    <mergeCell ref="D1556:D1559"/>
    <mergeCell ref="E1558:E1559"/>
    <mergeCell ref="D1560:E1561"/>
    <mergeCell ref="D1562:E1564"/>
    <mergeCell ref="D1504:E1505"/>
    <mergeCell ref="D1506:E1507"/>
    <mergeCell ref="A1438:A1472"/>
    <mergeCell ref="D1493:E1494"/>
    <mergeCell ref="D1495:E1496"/>
    <mergeCell ref="D1497:E1498"/>
    <mergeCell ref="D1499:F1499"/>
    <mergeCell ref="D1477:F1477"/>
    <mergeCell ref="D1478:E1479"/>
    <mergeCell ref="D1480:E1481"/>
    <mergeCell ref="D1482:E1483"/>
    <mergeCell ref="E1484:E1485"/>
    <mergeCell ref="D1469:E1470"/>
    <mergeCell ref="D1471:E1472"/>
    <mergeCell ref="D1466:E1468"/>
    <mergeCell ref="D1484:D1487"/>
    <mergeCell ref="E1486:E1487"/>
    <mergeCell ref="D1488:E1489"/>
    <mergeCell ref="D1490:E1492"/>
    <mergeCell ref="A1473:A1507"/>
    <mergeCell ref="D1473:E1474"/>
    <mergeCell ref="D1475:F1475"/>
    <mergeCell ref="C1476:F1476"/>
    <mergeCell ref="B1477:B1500"/>
    <mergeCell ref="E1438:E1439"/>
    <mergeCell ref="D1440:E1441"/>
    <mergeCell ref="D1442:E1444"/>
    <mergeCell ref="D1460:D1463"/>
    <mergeCell ref="E1462:E1463"/>
    <mergeCell ref="D1464:E1465"/>
    <mergeCell ref="D1373:E1374"/>
    <mergeCell ref="D1375:E1376"/>
    <mergeCell ref="D1386:E1387"/>
    <mergeCell ref="D1368:E1369"/>
    <mergeCell ref="D1370:E1372"/>
    <mergeCell ref="D1430:E1431"/>
    <mergeCell ref="D1432:E1433"/>
    <mergeCell ref="E1436:E1437"/>
    <mergeCell ref="D1456:E1457"/>
    <mergeCell ref="D1427:F1427"/>
    <mergeCell ref="C1428:F1428"/>
    <mergeCell ref="D1429:F1429"/>
    <mergeCell ref="D1412:D1415"/>
    <mergeCell ref="E1414:E1415"/>
    <mergeCell ref="D1416:E1417"/>
    <mergeCell ref="D1501:F1501"/>
    <mergeCell ref="D1502:E1503"/>
    <mergeCell ref="D1418:E1420"/>
    <mergeCell ref="A1403:A1437"/>
    <mergeCell ref="D1403:F1403"/>
    <mergeCell ref="C1404:F1404"/>
    <mergeCell ref="B1405:B1428"/>
    <mergeCell ref="C1405:C1427"/>
    <mergeCell ref="D1405:F1405"/>
    <mergeCell ref="D1406:E1407"/>
    <mergeCell ref="D1408:E1409"/>
    <mergeCell ref="D1421:E1422"/>
    <mergeCell ref="D1423:E1424"/>
    <mergeCell ref="D1425:E1426"/>
    <mergeCell ref="C1477:C1499"/>
    <mergeCell ref="D1458:E1459"/>
    <mergeCell ref="E1460:E1461"/>
    <mergeCell ref="D1445:E1446"/>
    <mergeCell ref="D1447:E1448"/>
    <mergeCell ref="D1449:E1450"/>
    <mergeCell ref="D1451:F1451"/>
    <mergeCell ref="C1452:F1452"/>
    <mergeCell ref="D1453:F1453"/>
    <mergeCell ref="D1454:E1455"/>
    <mergeCell ref="C1340:C1346"/>
    <mergeCell ref="D1340:F1340"/>
    <mergeCell ref="D1341:F1341"/>
    <mergeCell ref="D1342:F1342"/>
    <mergeCell ref="D1343:F1343"/>
    <mergeCell ref="D1344:F1344"/>
    <mergeCell ref="D1345:F1345"/>
    <mergeCell ref="D1346:F1346"/>
    <mergeCell ref="D1377:E1378"/>
    <mergeCell ref="D1379:F1379"/>
    <mergeCell ref="C1380:F1380"/>
    <mergeCell ref="D1381:F1381"/>
    <mergeCell ref="D1382:E1383"/>
    <mergeCell ref="D1384:E1385"/>
    <mergeCell ref="D1364:D1367"/>
    <mergeCell ref="C1500:F1500"/>
    <mergeCell ref="D1388:D1391"/>
    <mergeCell ref="E1390:E1391"/>
    <mergeCell ref="D1392:E1393"/>
    <mergeCell ref="D1394:E1396"/>
    <mergeCell ref="D1357:F1357"/>
    <mergeCell ref="D1358:E1359"/>
    <mergeCell ref="D1360:E1361"/>
    <mergeCell ref="D1362:E1363"/>
    <mergeCell ref="D1410:E1411"/>
    <mergeCell ref="E1412:E1413"/>
    <mergeCell ref="E1364:E1365"/>
    <mergeCell ref="E1366:E1367"/>
    <mergeCell ref="E1388:E1389"/>
    <mergeCell ref="D1397:E1398"/>
    <mergeCell ref="D1399:E1400"/>
    <mergeCell ref="D1401:E1402"/>
    <mergeCell ref="A1333:A1356"/>
    <mergeCell ref="D1333:F1333"/>
    <mergeCell ref="D1334:F1334"/>
    <mergeCell ref="D1335:F1335"/>
    <mergeCell ref="D1336:F1336"/>
    <mergeCell ref="B1337:B1346"/>
    <mergeCell ref="C1337:F1337"/>
    <mergeCell ref="C1338:C1339"/>
    <mergeCell ref="D1354:F1354"/>
    <mergeCell ref="D1355:F1355"/>
    <mergeCell ref="D1356:F1356"/>
    <mergeCell ref="D1326:F1326"/>
    <mergeCell ref="C1327:F1327"/>
    <mergeCell ref="C1328:C1329"/>
    <mergeCell ref="D1328:F1328"/>
    <mergeCell ref="D1329:F1329"/>
    <mergeCell ref="D1330:F1330"/>
    <mergeCell ref="D1331:F1331"/>
    <mergeCell ref="D1332:F1332"/>
    <mergeCell ref="A1298:A1332"/>
    <mergeCell ref="B1347:B1356"/>
    <mergeCell ref="C1347:F1347"/>
    <mergeCell ref="C1348:C1349"/>
    <mergeCell ref="D1348:F1348"/>
    <mergeCell ref="D1349:F1349"/>
    <mergeCell ref="C1350:C1356"/>
    <mergeCell ref="D1350:F1350"/>
    <mergeCell ref="D1351:F1351"/>
    <mergeCell ref="D1352:F1352"/>
    <mergeCell ref="D1353:F1353"/>
    <mergeCell ref="D1338:F1338"/>
    <mergeCell ref="D1339:F1339"/>
    <mergeCell ref="D1320:F1320"/>
    <mergeCell ref="D1321:F1321"/>
    <mergeCell ref="D1322:F1322"/>
    <mergeCell ref="D1323:F1323"/>
    <mergeCell ref="D1324:F1324"/>
    <mergeCell ref="D1325:F1325"/>
    <mergeCell ref="D1313:F1313"/>
    <mergeCell ref="D1314:F1314"/>
    <mergeCell ref="D1315:F1315"/>
    <mergeCell ref="D1316:F1316"/>
    <mergeCell ref="B1317:B1326"/>
    <mergeCell ref="C1317:F1317"/>
    <mergeCell ref="C1318:C1319"/>
    <mergeCell ref="D1318:F1318"/>
    <mergeCell ref="D1319:F1319"/>
    <mergeCell ref="C1320:C1326"/>
    <mergeCell ref="C1307:F1307"/>
    <mergeCell ref="C1308:C1309"/>
    <mergeCell ref="D1308:F1308"/>
    <mergeCell ref="D1309:F1309"/>
    <mergeCell ref="C1310:C1316"/>
    <mergeCell ref="D1310:F1310"/>
    <mergeCell ref="D1311:F1311"/>
    <mergeCell ref="D1312:F1312"/>
    <mergeCell ref="B1307:B1316"/>
    <mergeCell ref="D1293:F1293"/>
    <mergeCell ref="D1281:F1281"/>
    <mergeCell ref="D1282:F1282"/>
    <mergeCell ref="D1283:F1283"/>
    <mergeCell ref="D1284:F1284"/>
    <mergeCell ref="D1285:F1285"/>
    <mergeCell ref="D1286:F1286"/>
    <mergeCell ref="D1306:F1306"/>
    <mergeCell ref="D1300:F1300"/>
    <mergeCell ref="D1301:F1301"/>
    <mergeCell ref="D1302:F1302"/>
    <mergeCell ref="D1303:F1303"/>
    <mergeCell ref="D1304:F1304"/>
    <mergeCell ref="D1305:F1305"/>
    <mergeCell ref="D1294:F1294"/>
    <mergeCell ref="D1295:F1295"/>
    <mergeCell ref="D1296:F1296"/>
    <mergeCell ref="C1297:F1297"/>
    <mergeCell ref="C1298:C1299"/>
    <mergeCell ref="D1298:F1298"/>
    <mergeCell ref="D1299:F1299"/>
    <mergeCell ref="C1300:C1306"/>
    <mergeCell ref="D1253:F1253"/>
    <mergeCell ref="D1254:F1254"/>
    <mergeCell ref="D1255:F1255"/>
    <mergeCell ref="D1256:F1256"/>
    <mergeCell ref="C1257:F1257"/>
    <mergeCell ref="C1258:C1259"/>
    <mergeCell ref="D1258:F1258"/>
    <mergeCell ref="D1259:F1259"/>
    <mergeCell ref="D1274:F1274"/>
    <mergeCell ref="D1275:F1275"/>
    <mergeCell ref="D1276:F1276"/>
    <mergeCell ref="B1277:B1286"/>
    <mergeCell ref="C1277:F1277"/>
    <mergeCell ref="C1278:C1279"/>
    <mergeCell ref="D1278:F1278"/>
    <mergeCell ref="D1279:F1279"/>
    <mergeCell ref="C1280:C1286"/>
    <mergeCell ref="D1280:F1280"/>
    <mergeCell ref="B1267:B1276"/>
    <mergeCell ref="C1267:F1267"/>
    <mergeCell ref="C1268:C1269"/>
    <mergeCell ref="D1268:F1268"/>
    <mergeCell ref="D1269:F1269"/>
    <mergeCell ref="C1270:C1276"/>
    <mergeCell ref="D1270:F1270"/>
    <mergeCell ref="D1271:F1271"/>
    <mergeCell ref="D1272:F1272"/>
    <mergeCell ref="D1273:F1273"/>
    <mergeCell ref="B1257:B1266"/>
    <mergeCell ref="C1260:C1266"/>
    <mergeCell ref="D1251:F1251"/>
    <mergeCell ref="D1252:F1252"/>
    <mergeCell ref="D1240:F1240"/>
    <mergeCell ref="D1241:F1241"/>
    <mergeCell ref="D1242:F1242"/>
    <mergeCell ref="D1243:F1243"/>
    <mergeCell ref="D1244:F1244"/>
    <mergeCell ref="D1245:F1245"/>
    <mergeCell ref="D1233:F1233"/>
    <mergeCell ref="D1234:F1234"/>
    <mergeCell ref="D1235:F1235"/>
    <mergeCell ref="D1236:F1236"/>
    <mergeCell ref="B1237:B1246"/>
    <mergeCell ref="C1237:F1237"/>
    <mergeCell ref="C1238:C1239"/>
    <mergeCell ref="D1238:F1238"/>
    <mergeCell ref="D1239:F1239"/>
    <mergeCell ref="C1240:C1246"/>
    <mergeCell ref="B1227:B1236"/>
    <mergeCell ref="C1207:F1207"/>
    <mergeCell ref="C1208:C1209"/>
    <mergeCell ref="D1208:F1208"/>
    <mergeCell ref="D1209:F1209"/>
    <mergeCell ref="C1210:C1216"/>
    <mergeCell ref="D1210:F1210"/>
    <mergeCell ref="D1211:F1211"/>
    <mergeCell ref="C1227:F1227"/>
    <mergeCell ref="A1228:A1262"/>
    <mergeCell ref="C1228:C1229"/>
    <mergeCell ref="D1228:F1228"/>
    <mergeCell ref="D1229:F1229"/>
    <mergeCell ref="C1230:C1236"/>
    <mergeCell ref="D1230:F1230"/>
    <mergeCell ref="D1231:F1231"/>
    <mergeCell ref="D1232:F1232"/>
    <mergeCell ref="C1220:C1226"/>
    <mergeCell ref="D1220:F1220"/>
    <mergeCell ref="D1221:F1221"/>
    <mergeCell ref="D1222:F1222"/>
    <mergeCell ref="D1223:F1223"/>
    <mergeCell ref="D1224:F1224"/>
    <mergeCell ref="D1225:F1225"/>
    <mergeCell ref="D1226:F1226"/>
    <mergeCell ref="D1246:F1246"/>
    <mergeCell ref="B1247:B1256"/>
    <mergeCell ref="C1247:F1247"/>
    <mergeCell ref="C1248:C1249"/>
    <mergeCell ref="D1248:F1248"/>
    <mergeCell ref="D1249:F1249"/>
    <mergeCell ref="C1250:C1256"/>
    <mergeCell ref="D1250:F1250"/>
    <mergeCell ref="C1197:F1197"/>
    <mergeCell ref="C1198:C1199"/>
    <mergeCell ref="D1198:F1198"/>
    <mergeCell ref="D1199:F1199"/>
    <mergeCell ref="C1200:C1206"/>
    <mergeCell ref="D1200:F1200"/>
    <mergeCell ref="D1201:F1201"/>
    <mergeCell ref="D1202:F1202"/>
    <mergeCell ref="D1203:F1203"/>
    <mergeCell ref="D1204:F1204"/>
    <mergeCell ref="D1191:F1191"/>
    <mergeCell ref="D1192:F1192"/>
    <mergeCell ref="A1193:A1227"/>
    <mergeCell ref="D1193:F1193"/>
    <mergeCell ref="D1194:F1194"/>
    <mergeCell ref="D1195:F1195"/>
    <mergeCell ref="D1196:F1196"/>
    <mergeCell ref="B1197:B1206"/>
    <mergeCell ref="A1158:A1192"/>
    <mergeCell ref="D1212:F1212"/>
    <mergeCell ref="D1213:F1213"/>
    <mergeCell ref="D1214:F1214"/>
    <mergeCell ref="D1215:F1215"/>
    <mergeCell ref="D1216:F1216"/>
    <mergeCell ref="B1217:B1226"/>
    <mergeCell ref="C1217:F1217"/>
    <mergeCell ref="C1218:C1219"/>
    <mergeCell ref="D1218:F1218"/>
    <mergeCell ref="D1219:F1219"/>
    <mergeCell ref="D1205:F1205"/>
    <mergeCell ref="D1206:F1206"/>
    <mergeCell ref="B1207:B1216"/>
    <mergeCell ref="D1184:F1184"/>
    <mergeCell ref="D1185:F1185"/>
    <mergeCell ref="D1186:F1186"/>
    <mergeCell ref="C1187:F1187"/>
    <mergeCell ref="C1188:C1189"/>
    <mergeCell ref="D1188:F1188"/>
    <mergeCell ref="D1189:F1189"/>
    <mergeCell ref="D1190:F1190"/>
    <mergeCell ref="B1177:B1186"/>
    <mergeCell ref="C1177:F1177"/>
    <mergeCell ref="C1178:C1179"/>
    <mergeCell ref="D1178:F1178"/>
    <mergeCell ref="D1179:F1179"/>
    <mergeCell ref="C1180:C1186"/>
    <mergeCell ref="D1180:F1180"/>
    <mergeCell ref="D1181:F1181"/>
    <mergeCell ref="D1182:F1182"/>
    <mergeCell ref="D1183:F1183"/>
    <mergeCell ref="B1187:B1196"/>
    <mergeCell ref="C1190:C1196"/>
    <mergeCell ref="D1142:F1142"/>
    <mergeCell ref="D1143:F1143"/>
    <mergeCell ref="D1171:F1171"/>
    <mergeCell ref="D1172:F1172"/>
    <mergeCell ref="D1173:F1173"/>
    <mergeCell ref="B1157:B1166"/>
    <mergeCell ref="D1174:F1174"/>
    <mergeCell ref="D1175:F1175"/>
    <mergeCell ref="D1176:F1176"/>
    <mergeCell ref="D1164:F1164"/>
    <mergeCell ref="D1165:F1165"/>
    <mergeCell ref="D1166:F1166"/>
    <mergeCell ref="B1167:B1176"/>
    <mergeCell ref="C1167:F1167"/>
    <mergeCell ref="C1168:C1169"/>
    <mergeCell ref="D1168:F1168"/>
    <mergeCell ref="D1169:F1169"/>
    <mergeCell ref="C1170:C1176"/>
    <mergeCell ref="D1170:F1170"/>
    <mergeCell ref="C1157:F1157"/>
    <mergeCell ref="C1158:C1159"/>
    <mergeCell ref="D1158:F1158"/>
    <mergeCell ref="D1159:F1159"/>
    <mergeCell ref="C1160:C1166"/>
    <mergeCell ref="D1160:F1160"/>
    <mergeCell ref="D1161:F1161"/>
    <mergeCell ref="D1162:F1162"/>
    <mergeCell ref="D1163:F1163"/>
    <mergeCell ref="A1123:A1157"/>
    <mergeCell ref="D1123:F1123"/>
    <mergeCell ref="D1124:F1124"/>
    <mergeCell ref="D1125:F1125"/>
    <mergeCell ref="D1126:F1126"/>
    <mergeCell ref="B1127:B1136"/>
    <mergeCell ref="C1127:F1127"/>
    <mergeCell ref="C1128:C1129"/>
    <mergeCell ref="D1151:F1151"/>
    <mergeCell ref="D1152:F1152"/>
    <mergeCell ref="D1153:F1153"/>
    <mergeCell ref="D1154:F1154"/>
    <mergeCell ref="D1155:F1155"/>
    <mergeCell ref="D1156:F1156"/>
    <mergeCell ref="D1144:F1144"/>
    <mergeCell ref="D1145:F1145"/>
    <mergeCell ref="D1146:F1146"/>
    <mergeCell ref="B1147:B1156"/>
    <mergeCell ref="C1147:F1147"/>
    <mergeCell ref="C1148:C1149"/>
    <mergeCell ref="D1148:F1148"/>
    <mergeCell ref="D1149:F1149"/>
    <mergeCell ref="C1150:C1156"/>
    <mergeCell ref="D1150:F1150"/>
    <mergeCell ref="B1137:B1146"/>
    <mergeCell ref="C1137:F1137"/>
    <mergeCell ref="C1138:C1139"/>
    <mergeCell ref="D1138:F1138"/>
    <mergeCell ref="D1139:F1139"/>
    <mergeCell ref="C1140:C1146"/>
    <mergeCell ref="D1140:F1140"/>
    <mergeCell ref="D1141:F1141"/>
    <mergeCell ref="D1098:F1098"/>
    <mergeCell ref="D1099:F1099"/>
    <mergeCell ref="C1100:C1106"/>
    <mergeCell ref="D1100:F1100"/>
    <mergeCell ref="D1101:F1101"/>
    <mergeCell ref="D1102:F1102"/>
    <mergeCell ref="D1103:F1103"/>
    <mergeCell ref="D1128:F1128"/>
    <mergeCell ref="D1129:F1129"/>
    <mergeCell ref="C1130:C1136"/>
    <mergeCell ref="D1130:F1130"/>
    <mergeCell ref="D1131:F1131"/>
    <mergeCell ref="D1132:F1132"/>
    <mergeCell ref="D1133:F1133"/>
    <mergeCell ref="D1134:F1134"/>
    <mergeCell ref="D1135:F1135"/>
    <mergeCell ref="D1136:F1136"/>
    <mergeCell ref="D1060:F1060"/>
    <mergeCell ref="D1061:F1061"/>
    <mergeCell ref="D1062:F1062"/>
    <mergeCell ref="C1117:F1117"/>
    <mergeCell ref="C1118:C1119"/>
    <mergeCell ref="D1118:F1118"/>
    <mergeCell ref="D1119:F1119"/>
    <mergeCell ref="D1120:F1120"/>
    <mergeCell ref="D1076:F1076"/>
    <mergeCell ref="B1077:B1086"/>
    <mergeCell ref="C1077:F1077"/>
    <mergeCell ref="D1121:F1121"/>
    <mergeCell ref="D1122:F1122"/>
    <mergeCell ref="D1111:F1111"/>
    <mergeCell ref="D1112:F1112"/>
    <mergeCell ref="D1113:F1113"/>
    <mergeCell ref="D1114:F1114"/>
    <mergeCell ref="D1115:F1115"/>
    <mergeCell ref="D1116:F1116"/>
    <mergeCell ref="D1104:F1104"/>
    <mergeCell ref="D1105:F1105"/>
    <mergeCell ref="D1106:F1106"/>
    <mergeCell ref="B1107:B1116"/>
    <mergeCell ref="C1107:F1107"/>
    <mergeCell ref="C1108:C1109"/>
    <mergeCell ref="D1108:F1108"/>
    <mergeCell ref="D1109:F1109"/>
    <mergeCell ref="C1110:C1116"/>
    <mergeCell ref="D1110:F1110"/>
    <mergeCell ref="B1097:B1106"/>
    <mergeCell ref="C1097:F1097"/>
    <mergeCell ref="C1098:C1099"/>
    <mergeCell ref="D1073:F1073"/>
    <mergeCell ref="D1074:F1074"/>
    <mergeCell ref="D1075:F1075"/>
    <mergeCell ref="D1063:F1063"/>
    <mergeCell ref="D1064:F1064"/>
    <mergeCell ref="D1065:F1065"/>
    <mergeCell ref="D1066:F1066"/>
    <mergeCell ref="C1090:C1096"/>
    <mergeCell ref="D1090:F1090"/>
    <mergeCell ref="D1091:F1091"/>
    <mergeCell ref="D1092:F1092"/>
    <mergeCell ref="D1093:F1093"/>
    <mergeCell ref="D1094:F1094"/>
    <mergeCell ref="D1095:F1095"/>
    <mergeCell ref="D1096:F1096"/>
    <mergeCell ref="D1083:F1083"/>
    <mergeCell ref="D1084:F1084"/>
    <mergeCell ref="D1085:F1085"/>
    <mergeCell ref="D1086:F1086"/>
    <mergeCell ref="C1087:F1087"/>
    <mergeCell ref="C1088:C1089"/>
    <mergeCell ref="D1088:F1088"/>
    <mergeCell ref="D1089:F1089"/>
    <mergeCell ref="B1067:B1076"/>
    <mergeCell ref="C1067:F1067"/>
    <mergeCell ref="C1068:C1069"/>
    <mergeCell ref="D1068:F1068"/>
    <mergeCell ref="D1069:F1069"/>
    <mergeCell ref="C1070:C1076"/>
    <mergeCell ref="B1057:B1066"/>
    <mergeCell ref="C1057:F1057"/>
    <mergeCell ref="C1058:C1059"/>
    <mergeCell ref="D1058:F1058"/>
    <mergeCell ref="D1059:F1059"/>
    <mergeCell ref="C1060:C1066"/>
    <mergeCell ref="C1053:F1053"/>
    <mergeCell ref="C1054:F1054"/>
    <mergeCell ref="C1055:F1055"/>
    <mergeCell ref="C1056:F1056"/>
    <mergeCell ref="A1026:A1056"/>
    <mergeCell ref="B1029:B1056"/>
    <mergeCell ref="A1057:A1122"/>
    <mergeCell ref="B1087:B1096"/>
    <mergeCell ref="C1120:C1126"/>
    <mergeCell ref="B1117:B1126"/>
    <mergeCell ref="C1078:C1079"/>
    <mergeCell ref="D1078:F1078"/>
    <mergeCell ref="D1079:F1079"/>
    <mergeCell ref="C1080:C1086"/>
    <mergeCell ref="D1080:F1080"/>
    <mergeCell ref="D1081:F1081"/>
    <mergeCell ref="D1082:F1082"/>
    <mergeCell ref="D1070:F1070"/>
    <mergeCell ref="D1071:F1071"/>
    <mergeCell ref="D1072:F1072"/>
    <mergeCell ref="C1047:F1047"/>
    <mergeCell ref="C1048:F1048"/>
    <mergeCell ref="C1049:F1049"/>
    <mergeCell ref="C1050:F1050"/>
    <mergeCell ref="C1051:F1051"/>
    <mergeCell ref="C1052:F1052"/>
    <mergeCell ref="C1041:F1041"/>
    <mergeCell ref="C1042:F1042"/>
    <mergeCell ref="C1043:F1043"/>
    <mergeCell ref="C1044:F1044"/>
    <mergeCell ref="C1045:F1045"/>
    <mergeCell ref="C1046:F1046"/>
    <mergeCell ref="C1035:F1035"/>
    <mergeCell ref="C1036:F1036"/>
    <mergeCell ref="C1037:F1037"/>
    <mergeCell ref="C1038:F1038"/>
    <mergeCell ref="C1039:F1039"/>
    <mergeCell ref="C1040:F1040"/>
    <mergeCell ref="C1031:F1031"/>
    <mergeCell ref="C1032:F1032"/>
    <mergeCell ref="C1033:F1033"/>
    <mergeCell ref="C1034:F1034"/>
    <mergeCell ref="A1023:B1025"/>
    <mergeCell ref="C1023:F1023"/>
    <mergeCell ref="C1024:F1024"/>
    <mergeCell ref="C1025:F1025"/>
    <mergeCell ref="B1026:F1026"/>
    <mergeCell ref="B1027:B1028"/>
    <mergeCell ref="C1027:F1027"/>
    <mergeCell ref="C1028:F1028"/>
    <mergeCell ref="D986:D987"/>
    <mergeCell ref="D1015:F1015"/>
    <mergeCell ref="E1017:F1017"/>
    <mergeCell ref="E1018:F1018"/>
    <mergeCell ref="D1020:D1021"/>
    <mergeCell ref="C1006:F1006"/>
    <mergeCell ref="C1007:C1014"/>
    <mergeCell ref="D1007:F1007"/>
    <mergeCell ref="D1009:D1010"/>
    <mergeCell ref="E1009:F1009"/>
    <mergeCell ref="E1010:F1010"/>
    <mergeCell ref="D1012:D1013"/>
    <mergeCell ref="E1012:F1012"/>
    <mergeCell ref="E1013:F1013"/>
    <mergeCell ref="B989:B1005"/>
    <mergeCell ref="C998:C1005"/>
    <mergeCell ref="D998:F998"/>
    <mergeCell ref="D1000:D1001"/>
    <mergeCell ref="E1000:F1000"/>
    <mergeCell ref="E1001:F1001"/>
    <mergeCell ref="D1003:D1004"/>
    <mergeCell ref="C989:F989"/>
    <mergeCell ref="C990:C997"/>
    <mergeCell ref="D990:F990"/>
    <mergeCell ref="D992:D993"/>
    <mergeCell ref="E992:F992"/>
    <mergeCell ref="E993:F993"/>
    <mergeCell ref="D995:D996"/>
    <mergeCell ref="E995:F995"/>
    <mergeCell ref="E996:F996"/>
    <mergeCell ref="C1029:F1029"/>
    <mergeCell ref="C1030:F1030"/>
    <mergeCell ref="D981:F981"/>
    <mergeCell ref="D983:D984"/>
    <mergeCell ref="E983:F983"/>
    <mergeCell ref="E984:F984"/>
    <mergeCell ref="A948:A982"/>
    <mergeCell ref="D949:D950"/>
    <mergeCell ref="E949:F949"/>
    <mergeCell ref="E950:F950"/>
    <mergeCell ref="D952:D953"/>
    <mergeCell ref="B955:B971"/>
    <mergeCell ref="C955:F955"/>
    <mergeCell ref="C938:F938"/>
    <mergeCell ref="C939:C946"/>
    <mergeCell ref="D939:F939"/>
    <mergeCell ref="D941:D942"/>
    <mergeCell ref="E941:F941"/>
    <mergeCell ref="E942:F942"/>
    <mergeCell ref="D944:D945"/>
    <mergeCell ref="E944:F944"/>
    <mergeCell ref="E945:F945"/>
    <mergeCell ref="C972:F972"/>
    <mergeCell ref="C973:C980"/>
    <mergeCell ref="D973:F973"/>
    <mergeCell ref="D975:D976"/>
    <mergeCell ref="E975:F975"/>
    <mergeCell ref="E976:F976"/>
    <mergeCell ref="E966:F966"/>
    <mergeCell ref="E967:F967"/>
    <mergeCell ref="D969:D970"/>
    <mergeCell ref="C956:C963"/>
    <mergeCell ref="D956:F956"/>
    <mergeCell ref="D958:D959"/>
    <mergeCell ref="D978:D979"/>
    <mergeCell ref="E978:F978"/>
    <mergeCell ref="E979:F979"/>
    <mergeCell ref="C964:C971"/>
    <mergeCell ref="D964:F964"/>
    <mergeCell ref="D966:D967"/>
    <mergeCell ref="C930:C937"/>
    <mergeCell ref="D930:F930"/>
    <mergeCell ref="D932:D933"/>
    <mergeCell ref="E932:F932"/>
    <mergeCell ref="E933:F933"/>
    <mergeCell ref="D935:D936"/>
    <mergeCell ref="C922:C929"/>
    <mergeCell ref="D922:F922"/>
    <mergeCell ref="D924:D925"/>
    <mergeCell ref="E924:F924"/>
    <mergeCell ref="E925:F925"/>
    <mergeCell ref="D927:D928"/>
    <mergeCell ref="E927:F927"/>
    <mergeCell ref="E928:F928"/>
    <mergeCell ref="E958:F958"/>
    <mergeCell ref="E959:F959"/>
    <mergeCell ref="D961:D962"/>
    <mergeCell ref="E961:F961"/>
    <mergeCell ref="E962:F962"/>
    <mergeCell ref="E843:F843"/>
    <mergeCell ref="C845:C852"/>
    <mergeCell ref="D913:F913"/>
    <mergeCell ref="D915:D916"/>
    <mergeCell ref="E915:F915"/>
    <mergeCell ref="E916:F916"/>
    <mergeCell ref="D918:D919"/>
    <mergeCell ref="B921:B937"/>
    <mergeCell ref="C921:F921"/>
    <mergeCell ref="D947:F947"/>
    <mergeCell ref="C905:C912"/>
    <mergeCell ref="D905:F905"/>
    <mergeCell ref="D907:D908"/>
    <mergeCell ref="E907:F907"/>
    <mergeCell ref="E908:F908"/>
    <mergeCell ref="D910:D911"/>
    <mergeCell ref="E910:F910"/>
    <mergeCell ref="E911:F911"/>
    <mergeCell ref="D862:F862"/>
    <mergeCell ref="D864:D865"/>
    <mergeCell ref="E864:F864"/>
    <mergeCell ref="E865:F865"/>
    <mergeCell ref="D867:D868"/>
    <mergeCell ref="C896:C903"/>
    <mergeCell ref="D896:F896"/>
    <mergeCell ref="D898:D899"/>
    <mergeCell ref="E898:F898"/>
    <mergeCell ref="E899:F899"/>
    <mergeCell ref="D901:D902"/>
    <mergeCell ref="C888:C895"/>
    <mergeCell ref="D888:F888"/>
    <mergeCell ref="D890:D891"/>
    <mergeCell ref="E890:F890"/>
    <mergeCell ref="E891:F891"/>
    <mergeCell ref="D893:D894"/>
    <mergeCell ref="E893:F893"/>
    <mergeCell ref="E894:F894"/>
    <mergeCell ref="B887:B903"/>
    <mergeCell ref="C887:F887"/>
    <mergeCell ref="C870:F870"/>
    <mergeCell ref="D871:F871"/>
    <mergeCell ref="D873:D874"/>
    <mergeCell ref="E873:F873"/>
    <mergeCell ref="E874:F874"/>
    <mergeCell ref="D876:D877"/>
    <mergeCell ref="E876:F876"/>
    <mergeCell ref="E877:F877"/>
    <mergeCell ref="C904:F904"/>
    <mergeCell ref="E831:F831"/>
    <mergeCell ref="D833:D834"/>
    <mergeCell ref="D845:F845"/>
    <mergeCell ref="D847:D848"/>
    <mergeCell ref="E847:F847"/>
    <mergeCell ref="E848:F848"/>
    <mergeCell ref="D850:D851"/>
    <mergeCell ref="C879:C886"/>
    <mergeCell ref="D879:F879"/>
    <mergeCell ref="D881:D882"/>
    <mergeCell ref="E881:F881"/>
    <mergeCell ref="E882:F882"/>
    <mergeCell ref="D884:D885"/>
    <mergeCell ref="B819:B835"/>
    <mergeCell ref="C819:F819"/>
    <mergeCell ref="C820:C827"/>
    <mergeCell ref="D820:F820"/>
    <mergeCell ref="D822:D823"/>
    <mergeCell ref="E822:F822"/>
    <mergeCell ref="E823:F823"/>
    <mergeCell ref="D825:D826"/>
    <mergeCell ref="B853:B869"/>
    <mergeCell ref="C853:F853"/>
    <mergeCell ref="C854:C861"/>
    <mergeCell ref="D854:F854"/>
    <mergeCell ref="D856:D857"/>
    <mergeCell ref="E856:F856"/>
    <mergeCell ref="E857:F857"/>
    <mergeCell ref="D859:D860"/>
    <mergeCell ref="E859:F859"/>
    <mergeCell ref="E860:F860"/>
    <mergeCell ref="D808:D809"/>
    <mergeCell ref="E808:F808"/>
    <mergeCell ref="E809:F809"/>
    <mergeCell ref="C811:C818"/>
    <mergeCell ref="D811:F811"/>
    <mergeCell ref="D813:D814"/>
    <mergeCell ref="E813:F813"/>
    <mergeCell ref="C836:F836"/>
    <mergeCell ref="D837:F837"/>
    <mergeCell ref="D839:D840"/>
    <mergeCell ref="E839:F839"/>
    <mergeCell ref="E840:F840"/>
    <mergeCell ref="E842:F842"/>
    <mergeCell ref="E825:F825"/>
    <mergeCell ref="E826:F826"/>
    <mergeCell ref="C828:C835"/>
    <mergeCell ref="D828:F828"/>
    <mergeCell ref="D830:D831"/>
    <mergeCell ref="E830:F830"/>
    <mergeCell ref="E814:F814"/>
    <mergeCell ref="D816:D817"/>
    <mergeCell ref="C862:C869"/>
    <mergeCell ref="C751:F751"/>
    <mergeCell ref="C752:C759"/>
    <mergeCell ref="D774:D775"/>
    <mergeCell ref="E774:F774"/>
    <mergeCell ref="E775:F775"/>
    <mergeCell ref="C777:C784"/>
    <mergeCell ref="D777:F777"/>
    <mergeCell ref="D779:D780"/>
    <mergeCell ref="E779:F779"/>
    <mergeCell ref="D752:F752"/>
    <mergeCell ref="D754:D755"/>
    <mergeCell ref="E754:F754"/>
    <mergeCell ref="E755:F755"/>
    <mergeCell ref="D757:D758"/>
    <mergeCell ref="E757:F757"/>
    <mergeCell ref="E758:F758"/>
    <mergeCell ref="E791:F791"/>
    <mergeCell ref="C785:F785"/>
    <mergeCell ref="C786:C793"/>
    <mergeCell ref="D786:F786"/>
    <mergeCell ref="D788:D789"/>
    <mergeCell ref="E788:F788"/>
    <mergeCell ref="E789:F789"/>
    <mergeCell ref="D791:D792"/>
    <mergeCell ref="E792:F792"/>
    <mergeCell ref="E740:F740"/>
    <mergeCell ref="E741:F741"/>
    <mergeCell ref="C743:C750"/>
    <mergeCell ref="D743:F743"/>
    <mergeCell ref="D745:D746"/>
    <mergeCell ref="E745:F745"/>
    <mergeCell ref="E746:F746"/>
    <mergeCell ref="D748:D749"/>
    <mergeCell ref="C734:F734"/>
    <mergeCell ref="D735:F735"/>
    <mergeCell ref="E737:F737"/>
    <mergeCell ref="A738:A772"/>
    <mergeCell ref="E738:F738"/>
    <mergeCell ref="D740:D741"/>
    <mergeCell ref="C768:F768"/>
    <mergeCell ref="D769:F769"/>
    <mergeCell ref="D771:D772"/>
    <mergeCell ref="E771:F771"/>
    <mergeCell ref="E772:F772"/>
    <mergeCell ref="C760:C767"/>
    <mergeCell ref="D760:F760"/>
    <mergeCell ref="D762:D763"/>
    <mergeCell ref="E762:F762"/>
    <mergeCell ref="E763:F763"/>
    <mergeCell ref="D765:D766"/>
    <mergeCell ref="B751:B767"/>
    <mergeCell ref="B734:B750"/>
    <mergeCell ref="C735:C742"/>
    <mergeCell ref="B768:B784"/>
    <mergeCell ref="C769:C776"/>
    <mergeCell ref="E780:F780"/>
    <mergeCell ref="D782:D783"/>
    <mergeCell ref="D728:D729"/>
    <mergeCell ref="E728:F728"/>
    <mergeCell ref="E729:F729"/>
    <mergeCell ref="D731:D732"/>
    <mergeCell ref="B717:B733"/>
    <mergeCell ref="C717:F717"/>
    <mergeCell ref="C718:C725"/>
    <mergeCell ref="D718:F718"/>
    <mergeCell ref="D720:D721"/>
    <mergeCell ref="E720:F720"/>
    <mergeCell ref="E721:F721"/>
    <mergeCell ref="D723:D724"/>
    <mergeCell ref="E723:F723"/>
    <mergeCell ref="E724:F724"/>
    <mergeCell ref="D706:D707"/>
    <mergeCell ref="E706:F706"/>
    <mergeCell ref="E707:F707"/>
    <mergeCell ref="C709:C716"/>
    <mergeCell ref="D709:F709"/>
    <mergeCell ref="D711:D712"/>
    <mergeCell ref="E711:F711"/>
    <mergeCell ref="E712:F712"/>
    <mergeCell ref="D714:D715"/>
    <mergeCell ref="B700:B716"/>
    <mergeCell ref="C701:C708"/>
    <mergeCell ref="B666:B682"/>
    <mergeCell ref="C667:C674"/>
    <mergeCell ref="A668:A702"/>
    <mergeCell ref="D669:D670"/>
    <mergeCell ref="E669:F669"/>
    <mergeCell ref="E670:F670"/>
    <mergeCell ref="D672:D673"/>
    <mergeCell ref="C700:F700"/>
    <mergeCell ref="D701:F701"/>
    <mergeCell ref="A633:A667"/>
    <mergeCell ref="A703:A737"/>
    <mergeCell ref="D703:D704"/>
    <mergeCell ref="E703:F703"/>
    <mergeCell ref="E704:F704"/>
    <mergeCell ref="C692:C699"/>
    <mergeCell ref="D692:F692"/>
    <mergeCell ref="D694:D695"/>
    <mergeCell ref="E694:F694"/>
    <mergeCell ref="E695:F695"/>
    <mergeCell ref="D697:D698"/>
    <mergeCell ref="B683:B699"/>
    <mergeCell ref="C683:F683"/>
    <mergeCell ref="C684:C691"/>
    <mergeCell ref="D684:F684"/>
    <mergeCell ref="D686:D687"/>
    <mergeCell ref="E686:F686"/>
    <mergeCell ref="E687:F687"/>
    <mergeCell ref="D689:D690"/>
    <mergeCell ref="E689:F689"/>
    <mergeCell ref="E690:F690"/>
    <mergeCell ref="C726:C733"/>
    <mergeCell ref="D726:F726"/>
    <mergeCell ref="E672:F672"/>
    <mergeCell ref="C633:C640"/>
    <mergeCell ref="D633:F633"/>
    <mergeCell ref="D635:D636"/>
    <mergeCell ref="E635:F635"/>
    <mergeCell ref="E636:F636"/>
    <mergeCell ref="D638:D639"/>
    <mergeCell ref="E638:F638"/>
    <mergeCell ref="E673:F673"/>
    <mergeCell ref="C675:C682"/>
    <mergeCell ref="D675:F675"/>
    <mergeCell ref="D677:D678"/>
    <mergeCell ref="E677:F677"/>
    <mergeCell ref="E678:F678"/>
    <mergeCell ref="D680:D681"/>
    <mergeCell ref="C666:F666"/>
    <mergeCell ref="D667:F667"/>
    <mergeCell ref="E621:F621"/>
    <mergeCell ref="E622:F622"/>
    <mergeCell ref="C658:C665"/>
    <mergeCell ref="D658:F658"/>
    <mergeCell ref="D660:D661"/>
    <mergeCell ref="E660:F660"/>
    <mergeCell ref="E661:F661"/>
    <mergeCell ref="D663:D664"/>
    <mergeCell ref="B649:B665"/>
    <mergeCell ref="C649:F649"/>
    <mergeCell ref="C650:C657"/>
    <mergeCell ref="D650:F650"/>
    <mergeCell ref="D652:D653"/>
    <mergeCell ref="E652:F652"/>
    <mergeCell ref="E653:F653"/>
    <mergeCell ref="D655:D656"/>
    <mergeCell ref="E655:F655"/>
    <mergeCell ref="E656:F656"/>
    <mergeCell ref="E639:F639"/>
    <mergeCell ref="C641:C648"/>
    <mergeCell ref="D641:F641"/>
    <mergeCell ref="D643:D644"/>
    <mergeCell ref="E643:F643"/>
    <mergeCell ref="E644:F644"/>
    <mergeCell ref="D646:D647"/>
    <mergeCell ref="B632:B648"/>
    <mergeCell ref="E605:F605"/>
    <mergeCell ref="C607:C614"/>
    <mergeCell ref="D607:F607"/>
    <mergeCell ref="D609:D610"/>
    <mergeCell ref="E609:F609"/>
    <mergeCell ref="E610:F610"/>
    <mergeCell ref="D612:D613"/>
    <mergeCell ref="A598:A632"/>
    <mergeCell ref="B598:B614"/>
    <mergeCell ref="C598:F598"/>
    <mergeCell ref="C599:C606"/>
    <mergeCell ref="D599:F599"/>
    <mergeCell ref="D601:D602"/>
    <mergeCell ref="E601:F601"/>
    <mergeCell ref="E602:F602"/>
    <mergeCell ref="D604:D605"/>
    <mergeCell ref="E604:F604"/>
    <mergeCell ref="C632:F632"/>
    <mergeCell ref="C624:C631"/>
    <mergeCell ref="D624:F624"/>
    <mergeCell ref="D626:D627"/>
    <mergeCell ref="E626:F626"/>
    <mergeCell ref="E627:F627"/>
    <mergeCell ref="D629:D630"/>
    <mergeCell ref="B615:B631"/>
    <mergeCell ref="C615:F615"/>
    <mergeCell ref="C616:C623"/>
    <mergeCell ref="D616:F616"/>
    <mergeCell ref="D618:D619"/>
    <mergeCell ref="E618:F618"/>
    <mergeCell ref="E619:F619"/>
    <mergeCell ref="D621:D622"/>
    <mergeCell ref="B581:B597"/>
    <mergeCell ref="C581:F581"/>
    <mergeCell ref="C582:C589"/>
    <mergeCell ref="D582:F582"/>
    <mergeCell ref="D584:D585"/>
    <mergeCell ref="E584:F584"/>
    <mergeCell ref="E585:F585"/>
    <mergeCell ref="D587:D588"/>
    <mergeCell ref="E587:F587"/>
    <mergeCell ref="E588:F588"/>
    <mergeCell ref="E571:F571"/>
    <mergeCell ref="C573:C580"/>
    <mergeCell ref="D573:F573"/>
    <mergeCell ref="D575:D576"/>
    <mergeCell ref="E575:F575"/>
    <mergeCell ref="E576:F576"/>
    <mergeCell ref="D578:D579"/>
    <mergeCell ref="D558:D559"/>
    <mergeCell ref="E558:F558"/>
    <mergeCell ref="E559:F559"/>
    <mergeCell ref="D561:D562"/>
    <mergeCell ref="C547:F547"/>
    <mergeCell ref="C548:C555"/>
    <mergeCell ref="D548:F548"/>
    <mergeCell ref="D550:D551"/>
    <mergeCell ref="E550:F550"/>
    <mergeCell ref="E551:F551"/>
    <mergeCell ref="D553:D554"/>
    <mergeCell ref="E553:F553"/>
    <mergeCell ref="E554:F554"/>
    <mergeCell ref="C590:C597"/>
    <mergeCell ref="D590:F590"/>
    <mergeCell ref="D592:D593"/>
    <mergeCell ref="E592:F592"/>
    <mergeCell ref="E593:F593"/>
    <mergeCell ref="D595:D596"/>
    <mergeCell ref="A513:A562"/>
    <mergeCell ref="C522:C529"/>
    <mergeCell ref="B513:B529"/>
    <mergeCell ref="B547:B563"/>
    <mergeCell ref="C556:C563"/>
    <mergeCell ref="D536:D537"/>
    <mergeCell ref="E536:F536"/>
    <mergeCell ref="E537:F537"/>
    <mergeCell ref="C539:C546"/>
    <mergeCell ref="D539:F539"/>
    <mergeCell ref="D541:D542"/>
    <mergeCell ref="E541:F541"/>
    <mergeCell ref="E542:F542"/>
    <mergeCell ref="D544:D545"/>
    <mergeCell ref="B530:B546"/>
    <mergeCell ref="C530:F530"/>
    <mergeCell ref="C531:C538"/>
    <mergeCell ref="D531:F531"/>
    <mergeCell ref="D533:D534"/>
    <mergeCell ref="E533:F533"/>
    <mergeCell ref="E534:F534"/>
    <mergeCell ref="A563:A597"/>
    <mergeCell ref="B564:B580"/>
    <mergeCell ref="C564:F564"/>
    <mergeCell ref="C565:C572"/>
    <mergeCell ref="D565:F565"/>
    <mergeCell ref="D567:D568"/>
    <mergeCell ref="E567:F567"/>
    <mergeCell ref="E568:F568"/>
    <mergeCell ref="D570:D571"/>
    <mergeCell ref="E570:F570"/>
    <mergeCell ref="D556:F556"/>
    <mergeCell ref="E520:F520"/>
    <mergeCell ref="D522:F522"/>
    <mergeCell ref="D524:D525"/>
    <mergeCell ref="E524:F524"/>
    <mergeCell ref="E525:F525"/>
    <mergeCell ref="C513:F513"/>
    <mergeCell ref="C514:C521"/>
    <mergeCell ref="D514:F514"/>
    <mergeCell ref="D516:D517"/>
    <mergeCell ref="E516:F516"/>
    <mergeCell ref="E517:F517"/>
    <mergeCell ref="D519:D520"/>
    <mergeCell ref="E519:F519"/>
    <mergeCell ref="D498:D499"/>
    <mergeCell ref="B500:B512"/>
    <mergeCell ref="C500:F500"/>
    <mergeCell ref="C505:C506"/>
    <mergeCell ref="D505:F505"/>
    <mergeCell ref="D506:F506"/>
    <mergeCell ref="C507:C512"/>
    <mergeCell ref="D507:D508"/>
    <mergeCell ref="D509:D510"/>
    <mergeCell ref="D511:D512"/>
    <mergeCell ref="D485:D486"/>
    <mergeCell ref="C487:F487"/>
    <mergeCell ref="D492:F492"/>
    <mergeCell ref="A493:A512"/>
    <mergeCell ref="D493:F493"/>
    <mergeCell ref="C494:C499"/>
    <mergeCell ref="D494:D495"/>
    <mergeCell ref="D496:D497"/>
    <mergeCell ref="D470:D471"/>
    <mergeCell ref="D472:D473"/>
    <mergeCell ref="B474:B486"/>
    <mergeCell ref="C474:F474"/>
    <mergeCell ref="C479:C480"/>
    <mergeCell ref="D479:F479"/>
    <mergeCell ref="D480:F480"/>
    <mergeCell ref="C481:C486"/>
    <mergeCell ref="D481:D482"/>
    <mergeCell ref="D483:D484"/>
    <mergeCell ref="A458:A492"/>
    <mergeCell ref="D459:D460"/>
    <mergeCell ref="B461:B473"/>
    <mergeCell ref="C461:F461"/>
    <mergeCell ref="C466:C467"/>
    <mergeCell ref="D466:F466"/>
    <mergeCell ref="D467:F467"/>
    <mergeCell ref="C468:C473"/>
    <mergeCell ref="D468:D469"/>
    <mergeCell ref="A423:A457"/>
    <mergeCell ref="C427:C428"/>
    <mergeCell ref="D427:F427"/>
    <mergeCell ref="D428:F428"/>
    <mergeCell ref="C429:C434"/>
    <mergeCell ref="D429:D430"/>
    <mergeCell ref="D431:D432"/>
    <mergeCell ref="D405:D406"/>
    <mergeCell ref="D407:D408"/>
    <mergeCell ref="B409:B421"/>
    <mergeCell ref="C409:F409"/>
    <mergeCell ref="C414:C415"/>
    <mergeCell ref="D414:F414"/>
    <mergeCell ref="D415:F415"/>
    <mergeCell ref="C416:C421"/>
    <mergeCell ref="D416:D417"/>
    <mergeCell ref="D418:D419"/>
    <mergeCell ref="C448:F448"/>
    <mergeCell ref="C453:C454"/>
    <mergeCell ref="D453:F453"/>
    <mergeCell ref="D454:F454"/>
    <mergeCell ref="D455:D456"/>
    <mergeCell ref="D433:D434"/>
    <mergeCell ref="B435:B447"/>
    <mergeCell ref="C435:F435"/>
    <mergeCell ref="C440:C441"/>
    <mergeCell ref="D440:F440"/>
    <mergeCell ref="D441:F441"/>
    <mergeCell ref="C442:C447"/>
    <mergeCell ref="D442:D443"/>
    <mergeCell ref="D444:D445"/>
    <mergeCell ref="D446:D447"/>
    <mergeCell ref="D390:D391"/>
    <mergeCell ref="D392:D393"/>
    <mergeCell ref="D394:D395"/>
    <mergeCell ref="B396:B408"/>
    <mergeCell ref="C396:F396"/>
    <mergeCell ref="C401:C402"/>
    <mergeCell ref="D401:F401"/>
    <mergeCell ref="D402:F402"/>
    <mergeCell ref="C403:C408"/>
    <mergeCell ref="D403:D404"/>
    <mergeCell ref="D379:D380"/>
    <mergeCell ref="D381:D382"/>
    <mergeCell ref="C383:F383"/>
    <mergeCell ref="A388:A422"/>
    <mergeCell ref="C388:C389"/>
    <mergeCell ref="D388:F388"/>
    <mergeCell ref="D389:F389"/>
    <mergeCell ref="C390:C395"/>
    <mergeCell ref="D420:D421"/>
    <mergeCell ref="C422:F422"/>
    <mergeCell ref="B370:B382"/>
    <mergeCell ref="C370:F370"/>
    <mergeCell ref="C375:C376"/>
    <mergeCell ref="D375:F375"/>
    <mergeCell ref="D376:F376"/>
    <mergeCell ref="C377:C382"/>
    <mergeCell ref="D377:D378"/>
    <mergeCell ref="A353:A387"/>
    <mergeCell ref="D353:D354"/>
    <mergeCell ref="D355:D356"/>
    <mergeCell ref="B357:B369"/>
    <mergeCell ref="C357:F357"/>
    <mergeCell ref="C364:C369"/>
    <mergeCell ref="A318:A352"/>
    <mergeCell ref="B318:B330"/>
    <mergeCell ref="C318:F318"/>
    <mergeCell ref="C323:C324"/>
    <mergeCell ref="D323:F323"/>
    <mergeCell ref="D324:F324"/>
    <mergeCell ref="C325:C330"/>
    <mergeCell ref="D325:D326"/>
    <mergeCell ref="D364:D365"/>
    <mergeCell ref="D366:D367"/>
    <mergeCell ref="C344:F344"/>
    <mergeCell ref="C349:C350"/>
    <mergeCell ref="D349:F349"/>
    <mergeCell ref="D350:F350"/>
    <mergeCell ref="D351:D352"/>
    <mergeCell ref="D329:D330"/>
    <mergeCell ref="B331:B343"/>
    <mergeCell ref="C331:F331"/>
    <mergeCell ref="C336:C337"/>
    <mergeCell ref="D336:F336"/>
    <mergeCell ref="D337:F337"/>
    <mergeCell ref="C338:C343"/>
    <mergeCell ref="D338:D339"/>
    <mergeCell ref="D340:D341"/>
    <mergeCell ref="D342:D343"/>
    <mergeCell ref="D316:D317"/>
    <mergeCell ref="D368:D369"/>
    <mergeCell ref="A283:A317"/>
    <mergeCell ref="C284:C285"/>
    <mergeCell ref="D284:F284"/>
    <mergeCell ref="D285:F285"/>
    <mergeCell ref="C286:C291"/>
    <mergeCell ref="B266:B278"/>
    <mergeCell ref="C266:F266"/>
    <mergeCell ref="C271:C272"/>
    <mergeCell ref="D271:F271"/>
    <mergeCell ref="D272:F272"/>
    <mergeCell ref="C273:C278"/>
    <mergeCell ref="D273:D274"/>
    <mergeCell ref="A248:A282"/>
    <mergeCell ref="D249:D250"/>
    <mergeCell ref="D251:D252"/>
    <mergeCell ref="B253:B265"/>
    <mergeCell ref="D327:D328"/>
    <mergeCell ref="D301:D302"/>
    <mergeCell ref="D303:D304"/>
    <mergeCell ref="B305:B317"/>
    <mergeCell ref="C305:F305"/>
    <mergeCell ref="C310:C311"/>
    <mergeCell ref="D310:F310"/>
    <mergeCell ref="D311:F311"/>
    <mergeCell ref="C312:C317"/>
    <mergeCell ref="D312:D313"/>
    <mergeCell ref="D314:D315"/>
    <mergeCell ref="C362:C363"/>
    <mergeCell ref="D362:F362"/>
    <mergeCell ref="D363:F363"/>
    <mergeCell ref="C234:C239"/>
    <mergeCell ref="D260:D261"/>
    <mergeCell ref="D262:D263"/>
    <mergeCell ref="D264:D265"/>
    <mergeCell ref="D286:D287"/>
    <mergeCell ref="D288:D289"/>
    <mergeCell ref="D290:D291"/>
    <mergeCell ref="B292:B304"/>
    <mergeCell ref="C292:F292"/>
    <mergeCell ref="C297:C298"/>
    <mergeCell ref="D297:F297"/>
    <mergeCell ref="D298:F298"/>
    <mergeCell ref="C299:C304"/>
    <mergeCell ref="D299:D300"/>
    <mergeCell ref="D275:D276"/>
    <mergeCell ref="D277:D278"/>
    <mergeCell ref="C279:F279"/>
    <mergeCell ref="A213:A247"/>
    <mergeCell ref="B214:B226"/>
    <mergeCell ref="C214:F214"/>
    <mergeCell ref="C219:C220"/>
    <mergeCell ref="D219:F219"/>
    <mergeCell ref="D220:F220"/>
    <mergeCell ref="C188:F188"/>
    <mergeCell ref="C193:C194"/>
    <mergeCell ref="D193:F193"/>
    <mergeCell ref="D194:F194"/>
    <mergeCell ref="C195:C200"/>
    <mergeCell ref="D195:D196"/>
    <mergeCell ref="D197:D198"/>
    <mergeCell ref="D199:D200"/>
    <mergeCell ref="A178:A212"/>
    <mergeCell ref="C180:C181"/>
    <mergeCell ref="D180:F180"/>
    <mergeCell ref="D181:F181"/>
    <mergeCell ref="C182:C187"/>
    <mergeCell ref="D182:D183"/>
    <mergeCell ref="D184:D185"/>
    <mergeCell ref="D186:D187"/>
    <mergeCell ref="B188:B200"/>
    <mergeCell ref="D234:D235"/>
    <mergeCell ref="D236:D237"/>
    <mergeCell ref="D238:D239"/>
    <mergeCell ref="C240:F240"/>
    <mergeCell ref="C245:C246"/>
    <mergeCell ref="D245:F245"/>
    <mergeCell ref="D246:F246"/>
    <mergeCell ref="C221:C226"/>
    <mergeCell ref="D221:D222"/>
    <mergeCell ref="A123:A177"/>
    <mergeCell ref="B175:B187"/>
    <mergeCell ref="C177:C179"/>
    <mergeCell ref="C175:F175"/>
    <mergeCell ref="D155:F155"/>
    <mergeCell ref="C156:C161"/>
    <mergeCell ref="D156:D157"/>
    <mergeCell ref="D158:D159"/>
    <mergeCell ref="D160:D161"/>
    <mergeCell ref="B162:B174"/>
    <mergeCell ref="C162:F162"/>
    <mergeCell ref="C167:C168"/>
    <mergeCell ref="D167:F167"/>
    <mergeCell ref="D168:F168"/>
    <mergeCell ref="C143:C148"/>
    <mergeCell ref="D143:D144"/>
    <mergeCell ref="D145:D146"/>
    <mergeCell ref="D147:D148"/>
    <mergeCell ref="B149:B161"/>
    <mergeCell ref="C149:F149"/>
    <mergeCell ref="C154:C155"/>
    <mergeCell ref="D154:F154"/>
    <mergeCell ref="C136:F136"/>
    <mergeCell ref="C141:C142"/>
    <mergeCell ref="D141:F141"/>
    <mergeCell ref="D142:F142"/>
    <mergeCell ref="B120:B122"/>
    <mergeCell ref="C120:F120"/>
    <mergeCell ref="C121:F121"/>
    <mergeCell ref="C122:F122"/>
    <mergeCell ref="B123:B135"/>
    <mergeCell ref="C123:F123"/>
    <mergeCell ref="C128:C129"/>
    <mergeCell ref="D128:F128"/>
    <mergeCell ref="D129:F129"/>
    <mergeCell ref="C169:C174"/>
    <mergeCell ref="D169:D170"/>
    <mergeCell ref="D171:D172"/>
    <mergeCell ref="D173:D174"/>
    <mergeCell ref="B136:B148"/>
    <mergeCell ref="C130:C135"/>
    <mergeCell ref="D130:D131"/>
    <mergeCell ref="D132:D133"/>
    <mergeCell ref="D134:D135"/>
    <mergeCell ref="C101:F101"/>
    <mergeCell ref="B90:B92"/>
    <mergeCell ref="C90:F90"/>
    <mergeCell ref="C91:F91"/>
    <mergeCell ref="C92:F92"/>
    <mergeCell ref="B93:B95"/>
    <mergeCell ref="C93:F93"/>
    <mergeCell ref="C94:F94"/>
    <mergeCell ref="C95:F95"/>
    <mergeCell ref="B102:B104"/>
    <mergeCell ref="C102:F102"/>
    <mergeCell ref="C103:F103"/>
    <mergeCell ref="C114:F114"/>
    <mergeCell ref="C115:F115"/>
    <mergeCell ref="C116:F116"/>
    <mergeCell ref="B117:B119"/>
    <mergeCell ref="C117:F117"/>
    <mergeCell ref="C118:F118"/>
    <mergeCell ref="C119:F119"/>
    <mergeCell ref="B108:B110"/>
    <mergeCell ref="C108:F108"/>
    <mergeCell ref="C109:F109"/>
    <mergeCell ref="C110:F110"/>
    <mergeCell ref="B111:B113"/>
    <mergeCell ref="C111:F111"/>
    <mergeCell ref="C112:F112"/>
    <mergeCell ref="B114:B116"/>
    <mergeCell ref="C104:F104"/>
    <mergeCell ref="B105:B107"/>
    <mergeCell ref="C105:F105"/>
    <mergeCell ref="C106:F106"/>
    <mergeCell ref="C107:F107"/>
    <mergeCell ref="C49:F49"/>
    <mergeCell ref="C50:F50"/>
    <mergeCell ref="C51:F51"/>
    <mergeCell ref="C52:F52"/>
    <mergeCell ref="C53:F53"/>
    <mergeCell ref="C54:F54"/>
    <mergeCell ref="B87:B89"/>
    <mergeCell ref="C87:F87"/>
    <mergeCell ref="C88:F88"/>
    <mergeCell ref="C89:F89"/>
    <mergeCell ref="C79:F79"/>
    <mergeCell ref="C80:F80"/>
    <mergeCell ref="B81:B83"/>
    <mergeCell ref="C81:F81"/>
    <mergeCell ref="C82:F82"/>
    <mergeCell ref="C83:F83"/>
    <mergeCell ref="C113:F113"/>
    <mergeCell ref="C73:F73"/>
    <mergeCell ref="C74:F74"/>
    <mergeCell ref="B75:B77"/>
    <mergeCell ref="C75:F75"/>
    <mergeCell ref="C76:F76"/>
    <mergeCell ref="C77:F77"/>
    <mergeCell ref="B78:B80"/>
    <mergeCell ref="C78:F78"/>
    <mergeCell ref="B96:B98"/>
    <mergeCell ref="C96:F96"/>
    <mergeCell ref="C97:F97"/>
    <mergeCell ref="C98:F98"/>
    <mergeCell ref="B99:B101"/>
    <mergeCell ref="C99:F99"/>
    <mergeCell ref="C100:F100"/>
    <mergeCell ref="C2374:C2382"/>
    <mergeCell ref="D2374:F2374"/>
    <mergeCell ref="E2375:F2376"/>
    <mergeCell ref="G2375:G2376"/>
    <mergeCell ref="H2375:H2376"/>
    <mergeCell ref="I2375:I2376"/>
    <mergeCell ref="E2377:F2378"/>
    <mergeCell ref="G2377:G2378"/>
    <mergeCell ref="H2377:H2378"/>
    <mergeCell ref="I2377:I2378"/>
    <mergeCell ref="C44:F44"/>
    <mergeCell ref="C45:F45"/>
    <mergeCell ref="C46:F46"/>
    <mergeCell ref="C47:F47"/>
    <mergeCell ref="C48:F48"/>
    <mergeCell ref="C38:F38"/>
    <mergeCell ref="C39:F39"/>
    <mergeCell ref="C40:F40"/>
    <mergeCell ref="C41:F41"/>
    <mergeCell ref="C42:F42"/>
    <mergeCell ref="C43:F43"/>
    <mergeCell ref="C67:F67"/>
    <mergeCell ref="C69:F69"/>
    <mergeCell ref="C70:F70"/>
    <mergeCell ref="C71:F71"/>
    <mergeCell ref="C72:F72"/>
    <mergeCell ref="C61:F61"/>
    <mergeCell ref="C62:F62"/>
    <mergeCell ref="C63:F63"/>
    <mergeCell ref="C64:F64"/>
    <mergeCell ref="C65:F65"/>
    <mergeCell ref="C66:F66"/>
    <mergeCell ref="C34:F34"/>
    <mergeCell ref="C35:F35"/>
    <mergeCell ref="C36:F36"/>
    <mergeCell ref="C37:F37"/>
    <mergeCell ref="B30:F30"/>
    <mergeCell ref="B31:F31"/>
    <mergeCell ref="B32:F32"/>
    <mergeCell ref="A2:F2"/>
    <mergeCell ref="C2365:C2373"/>
    <mergeCell ref="D2365:F2365"/>
    <mergeCell ref="E2366:F2367"/>
    <mergeCell ref="G2366:G2367"/>
    <mergeCell ref="H2366:H2367"/>
    <mergeCell ref="I2366:I2367"/>
    <mergeCell ref="E2368:F2369"/>
    <mergeCell ref="G2368:G2369"/>
    <mergeCell ref="H2368:H2369"/>
    <mergeCell ref="I2368:I2369"/>
    <mergeCell ref="C55:F55"/>
    <mergeCell ref="C56:F56"/>
    <mergeCell ref="C57:F57"/>
    <mergeCell ref="C58:F58"/>
    <mergeCell ref="C59:F59"/>
    <mergeCell ref="C60:F60"/>
    <mergeCell ref="A33:A72"/>
    <mergeCell ref="B36:B38"/>
    <mergeCell ref="B72:B74"/>
    <mergeCell ref="A73:A122"/>
    <mergeCell ref="B84:B86"/>
    <mergeCell ref="C84:F84"/>
    <mergeCell ref="C85:F85"/>
    <mergeCell ref="C86:F86"/>
    <mergeCell ref="G2398:G2399"/>
    <mergeCell ref="H2398:H2399"/>
    <mergeCell ref="I2398:I2399"/>
    <mergeCell ref="E2400:F2401"/>
    <mergeCell ref="G2400:G2401"/>
    <mergeCell ref="H2400:H2401"/>
    <mergeCell ref="I2400:I2401"/>
    <mergeCell ref="C2406:C2414"/>
    <mergeCell ref="D2406:F2406"/>
    <mergeCell ref="E2407:F2408"/>
    <mergeCell ref="G2407:G2408"/>
    <mergeCell ref="H2407:H2408"/>
    <mergeCell ref="I2407:I2408"/>
    <mergeCell ref="E2409:F2410"/>
    <mergeCell ref="G2409:G2410"/>
    <mergeCell ref="H2409:H2410"/>
    <mergeCell ref="I2409:I2410"/>
    <mergeCell ref="D2482:F2482"/>
    <mergeCell ref="D2483:F2483"/>
    <mergeCell ref="C2484:C2486"/>
    <mergeCell ref="D2484:F2484"/>
    <mergeCell ref="D2485:F2485"/>
    <mergeCell ref="D2486:F2486"/>
    <mergeCell ref="D2487:F2487"/>
    <mergeCell ref="D2451:F2451"/>
    <mergeCell ref="D2452:F2452"/>
    <mergeCell ref="G2430:G2431"/>
    <mergeCell ref="H2430:H2431"/>
    <mergeCell ref="I2430:I2431"/>
    <mergeCell ref="E2432:F2433"/>
    <mergeCell ref="G2432:G2433"/>
    <mergeCell ref="H2432:H2433"/>
    <mergeCell ref="I2432:I2433"/>
    <mergeCell ref="C2438:C2446"/>
    <mergeCell ref="D2438:F2438"/>
    <mergeCell ref="E2439:F2440"/>
    <mergeCell ref="G2439:G2440"/>
    <mergeCell ref="H2439:H2440"/>
    <mergeCell ref="I2439:I2440"/>
    <mergeCell ref="E2441:F2442"/>
    <mergeCell ref="G2441:G2442"/>
    <mergeCell ref="H2441:H2442"/>
    <mergeCell ref="I2441:I2442"/>
    <mergeCell ref="D2490:F2490"/>
    <mergeCell ref="D2491:F2491"/>
    <mergeCell ref="D2492:F2492"/>
    <mergeCell ref="C2493:C2501"/>
    <mergeCell ref="D2493:F2493"/>
    <mergeCell ref="E2494:F2495"/>
    <mergeCell ref="G2494:G2495"/>
    <mergeCell ref="H2494:H2495"/>
    <mergeCell ref="I2494:I2495"/>
    <mergeCell ref="E2496:F2497"/>
    <mergeCell ref="G2496:G2497"/>
    <mergeCell ref="H2496:H2497"/>
    <mergeCell ref="I2496:I2497"/>
    <mergeCell ref="A2453:A2487"/>
    <mergeCell ref="D2453:F2453"/>
    <mergeCell ref="D2454:F2454"/>
    <mergeCell ref="C2455:C2457"/>
    <mergeCell ref="D2455:F2455"/>
    <mergeCell ref="D2456:F2456"/>
    <mergeCell ref="D2457:F2457"/>
    <mergeCell ref="C2458:C2460"/>
    <mergeCell ref="D2458:F2458"/>
    <mergeCell ref="D2459:F2459"/>
    <mergeCell ref="D2460:F2460"/>
    <mergeCell ref="C2461:C2469"/>
    <mergeCell ref="D2461:F2461"/>
    <mergeCell ref="E2462:F2463"/>
    <mergeCell ref="C2479:D2480"/>
    <mergeCell ref="E2479:F2479"/>
    <mergeCell ref="E2480:F2480"/>
    <mergeCell ref="C2481:C2483"/>
    <mergeCell ref="D2481:F2481"/>
    <mergeCell ref="G2462:G2463"/>
    <mergeCell ref="H2462:H2463"/>
    <mergeCell ref="I2462:I2463"/>
    <mergeCell ref="E2464:F2465"/>
    <mergeCell ref="G2464:G2465"/>
    <mergeCell ref="H2464:H2465"/>
    <mergeCell ref="I2464:I2465"/>
    <mergeCell ref="C2470:C2478"/>
    <mergeCell ref="D2470:F2470"/>
    <mergeCell ref="E2471:F2472"/>
    <mergeCell ref="G2471:G2472"/>
    <mergeCell ref="H2471:H2472"/>
    <mergeCell ref="I2471:I2472"/>
    <mergeCell ref="E2473:F2474"/>
    <mergeCell ref="G2473:G2474"/>
    <mergeCell ref="H2473:H2474"/>
    <mergeCell ref="I2473:I2474"/>
    <mergeCell ref="I2503:I2504"/>
    <mergeCell ref="E2505:F2506"/>
    <mergeCell ref="G2505:G2506"/>
    <mergeCell ref="H2505:H2506"/>
    <mergeCell ref="I2505:I2506"/>
    <mergeCell ref="D2521:F2521"/>
    <mergeCell ref="D2522:F2522"/>
    <mergeCell ref="A2523:A2557"/>
    <mergeCell ref="D2523:F2523"/>
    <mergeCell ref="D2524:F2524"/>
    <mergeCell ref="B2525:B2556"/>
    <mergeCell ref="C2525:C2533"/>
    <mergeCell ref="D2525:F2525"/>
    <mergeCell ref="E2526:F2527"/>
    <mergeCell ref="C2543:D2544"/>
    <mergeCell ref="E2543:F2543"/>
    <mergeCell ref="E2544:F2544"/>
    <mergeCell ref="C2545:C2547"/>
    <mergeCell ref="D2545:F2545"/>
    <mergeCell ref="D2546:F2546"/>
    <mergeCell ref="D2547:F2547"/>
    <mergeCell ref="C2548:C2550"/>
    <mergeCell ref="D2548:F2548"/>
    <mergeCell ref="D2549:F2549"/>
    <mergeCell ref="D2550:F2550"/>
    <mergeCell ref="C2551:C2553"/>
    <mergeCell ref="D2551:F2551"/>
    <mergeCell ref="E2511:F2511"/>
    <mergeCell ref="C2516:C2518"/>
    <mergeCell ref="D2516:F2516"/>
    <mergeCell ref="D2517:F2517"/>
    <mergeCell ref="D2518:F2518"/>
    <mergeCell ref="D2552:F2552"/>
    <mergeCell ref="D2553:F2553"/>
    <mergeCell ref="C2554:C2556"/>
    <mergeCell ref="D2554:F2554"/>
    <mergeCell ref="D2555:F2555"/>
    <mergeCell ref="D2556:F2556"/>
    <mergeCell ref="D2557:F2557"/>
    <mergeCell ref="A2488:A2522"/>
    <mergeCell ref="D2488:F2488"/>
    <mergeCell ref="D2489:F2489"/>
    <mergeCell ref="G2526:G2527"/>
    <mergeCell ref="H2526:H2527"/>
    <mergeCell ref="I2526:I2527"/>
    <mergeCell ref="E2528:F2529"/>
    <mergeCell ref="G2528:G2529"/>
    <mergeCell ref="H2528:H2529"/>
    <mergeCell ref="I2528:I2529"/>
    <mergeCell ref="C2534:C2542"/>
    <mergeCell ref="D2534:F2534"/>
    <mergeCell ref="E2535:F2536"/>
    <mergeCell ref="G2535:G2536"/>
    <mergeCell ref="H2535:H2536"/>
    <mergeCell ref="I2535:I2536"/>
    <mergeCell ref="E2537:F2538"/>
    <mergeCell ref="G2537:G2538"/>
    <mergeCell ref="H2537:H2538"/>
    <mergeCell ref="I2537:I2538"/>
    <mergeCell ref="C2502:C2510"/>
    <mergeCell ref="D2502:F2502"/>
    <mergeCell ref="E2503:F2504"/>
    <mergeCell ref="G2503:G2504"/>
    <mergeCell ref="H2503:H2504"/>
    <mergeCell ref="D2577:F2577"/>
    <mergeCell ref="D2578:F2578"/>
    <mergeCell ref="D2579:F2579"/>
    <mergeCell ref="C2580:C2582"/>
    <mergeCell ref="D2580:F2580"/>
    <mergeCell ref="D2581:F2581"/>
    <mergeCell ref="D2582:F2582"/>
    <mergeCell ref="C2583:C2585"/>
    <mergeCell ref="D2583:F2583"/>
    <mergeCell ref="D2584:F2584"/>
    <mergeCell ref="D2585:F2585"/>
    <mergeCell ref="C2586:C2588"/>
    <mergeCell ref="D2586:F2586"/>
    <mergeCell ref="D2587:F2587"/>
    <mergeCell ref="D2588:F2588"/>
    <mergeCell ref="G2589:G2590"/>
    <mergeCell ref="H2589:H2590"/>
    <mergeCell ref="I2558:I2559"/>
    <mergeCell ref="E2560:F2561"/>
    <mergeCell ref="G2560:G2561"/>
    <mergeCell ref="H2560:H2561"/>
    <mergeCell ref="I2560:I2561"/>
    <mergeCell ref="C2566:C2574"/>
    <mergeCell ref="D2566:F2566"/>
    <mergeCell ref="E2567:F2568"/>
    <mergeCell ref="G2567:G2568"/>
    <mergeCell ref="H2567:H2568"/>
    <mergeCell ref="I2567:I2568"/>
    <mergeCell ref="E2569:F2570"/>
    <mergeCell ref="G2569:G2570"/>
    <mergeCell ref="H2569:H2570"/>
    <mergeCell ref="I2569:I2570"/>
    <mergeCell ref="C2575:D2576"/>
    <mergeCell ref="E2575:F2575"/>
    <mergeCell ref="E2576:F2576"/>
    <mergeCell ref="E2558:F2559"/>
    <mergeCell ref="G2558:G2559"/>
    <mergeCell ref="H2558:H2559"/>
    <mergeCell ref="I2589:I2590"/>
    <mergeCell ref="E2591:F2592"/>
    <mergeCell ref="G2591:G2592"/>
    <mergeCell ref="H2591:H2592"/>
    <mergeCell ref="I2591:I2592"/>
    <mergeCell ref="A2593:A2627"/>
    <mergeCell ref="E2593:F2594"/>
    <mergeCell ref="G2593:G2594"/>
    <mergeCell ref="H2593:H2594"/>
    <mergeCell ref="I2593:I2594"/>
    <mergeCell ref="C2599:C2607"/>
    <mergeCell ref="D2599:F2599"/>
    <mergeCell ref="E2600:F2601"/>
    <mergeCell ref="G2600:G2601"/>
    <mergeCell ref="H2600:H2601"/>
    <mergeCell ref="I2600:I2601"/>
    <mergeCell ref="E2602:F2603"/>
    <mergeCell ref="G2602:G2603"/>
    <mergeCell ref="H2602:H2603"/>
    <mergeCell ref="I2602:I2603"/>
    <mergeCell ref="C2608:D2609"/>
    <mergeCell ref="E2608:F2608"/>
    <mergeCell ref="E2609:F2609"/>
    <mergeCell ref="C2610:C2612"/>
    <mergeCell ref="D2610:F2610"/>
    <mergeCell ref="D2611:F2611"/>
    <mergeCell ref="D2612:F2612"/>
    <mergeCell ref="C2613:C2615"/>
    <mergeCell ref="D2613:F2613"/>
    <mergeCell ref="D2614:F2614"/>
    <mergeCell ref="A2558:A2592"/>
    <mergeCell ref="C2577:C2579"/>
    <mergeCell ref="D2615:F2615"/>
    <mergeCell ref="C2616:C2618"/>
    <mergeCell ref="D2616:F2616"/>
    <mergeCell ref="D2617:F2617"/>
    <mergeCell ref="D2618:F2618"/>
    <mergeCell ref="C2619:C2621"/>
    <mergeCell ref="D2619:F2619"/>
    <mergeCell ref="D2620:F2620"/>
    <mergeCell ref="D2621:F2621"/>
    <mergeCell ref="D2622:F2622"/>
    <mergeCell ref="E2623:F2624"/>
    <mergeCell ref="G2623:G2624"/>
    <mergeCell ref="H2623:H2624"/>
    <mergeCell ref="I2623:I2624"/>
    <mergeCell ref="E2625:F2626"/>
    <mergeCell ref="G2625:G2626"/>
    <mergeCell ref="H2625:H2626"/>
    <mergeCell ref="I2625:I2626"/>
    <mergeCell ref="A2628:A2662"/>
    <mergeCell ref="C2631:C2639"/>
    <mergeCell ref="D2631:F2631"/>
    <mergeCell ref="E2632:F2633"/>
    <mergeCell ref="G2632:G2633"/>
    <mergeCell ref="H2632:H2633"/>
    <mergeCell ref="I2632:I2633"/>
    <mergeCell ref="E2634:F2635"/>
    <mergeCell ref="G2634:G2635"/>
    <mergeCell ref="H2634:H2635"/>
    <mergeCell ref="I2634:I2635"/>
    <mergeCell ref="C2640:D2641"/>
    <mergeCell ref="E2640:F2640"/>
    <mergeCell ref="E2641:F2641"/>
    <mergeCell ref="C2642:C2644"/>
    <mergeCell ref="D2642:F2642"/>
    <mergeCell ref="D2643:F2643"/>
    <mergeCell ref="D2644:F2644"/>
    <mergeCell ref="C2645:C2647"/>
    <mergeCell ref="D2645:F2645"/>
    <mergeCell ref="D2646:F2646"/>
    <mergeCell ref="D2647:F2647"/>
    <mergeCell ref="C2648:C2650"/>
    <mergeCell ref="D2648:F2648"/>
    <mergeCell ref="D2649:F2649"/>
    <mergeCell ref="D2650:F2650"/>
    <mergeCell ref="C2651:C2653"/>
    <mergeCell ref="D2651:F2651"/>
    <mergeCell ref="D2652:F2652"/>
    <mergeCell ref="D2653:F2653"/>
    <mergeCell ref="C2654:C2662"/>
    <mergeCell ref="D2654:F2654"/>
    <mergeCell ref="A2663:A2697"/>
    <mergeCell ref="C2663:C2671"/>
    <mergeCell ref="D2663:F2663"/>
    <mergeCell ref="E2664:F2665"/>
    <mergeCell ref="G2664:G2665"/>
    <mergeCell ref="H2664:H2665"/>
    <mergeCell ref="I2664:I2665"/>
    <mergeCell ref="E2666:F2667"/>
    <mergeCell ref="G2666:G2667"/>
    <mergeCell ref="H2666:H2667"/>
    <mergeCell ref="I2666:I2667"/>
    <mergeCell ref="C2672:D2673"/>
    <mergeCell ref="E2672:F2672"/>
    <mergeCell ref="E2673:F2673"/>
    <mergeCell ref="C2674:C2676"/>
    <mergeCell ref="D2674:F2674"/>
    <mergeCell ref="D2675:F2675"/>
    <mergeCell ref="D2676:F2676"/>
    <mergeCell ref="C2677:C2679"/>
    <mergeCell ref="D2677:F2677"/>
    <mergeCell ref="I2687:I2688"/>
    <mergeCell ref="E2689:F2690"/>
    <mergeCell ref="G2689:G2690"/>
    <mergeCell ref="H2689:H2690"/>
    <mergeCell ref="I2689:I2690"/>
    <mergeCell ref="D2695:F2695"/>
    <mergeCell ref="E2696:F2697"/>
    <mergeCell ref="G2696:G2697"/>
    <mergeCell ref="H2696:H2697"/>
    <mergeCell ref="I2696:I2697"/>
    <mergeCell ref="E2655:F2656"/>
    <mergeCell ref="G2655:G2656"/>
    <mergeCell ref="H2655:H2656"/>
    <mergeCell ref="I2655:I2656"/>
    <mergeCell ref="E2657:F2658"/>
    <mergeCell ref="G2657:G2658"/>
    <mergeCell ref="H2657:H2658"/>
    <mergeCell ref="I2657:I2658"/>
    <mergeCell ref="D2715:F2715"/>
    <mergeCell ref="D2716:F2716"/>
    <mergeCell ref="D2717:F2717"/>
    <mergeCell ref="C2718:C2726"/>
    <mergeCell ref="D2718:F2718"/>
    <mergeCell ref="E2719:F2720"/>
    <mergeCell ref="G2719:G2720"/>
    <mergeCell ref="H2719:H2720"/>
    <mergeCell ref="D2678:F2678"/>
    <mergeCell ref="D2679:F2679"/>
    <mergeCell ref="C2680:C2682"/>
    <mergeCell ref="D2680:F2680"/>
    <mergeCell ref="D2681:F2681"/>
    <mergeCell ref="D2682:F2682"/>
    <mergeCell ref="C2683:C2685"/>
    <mergeCell ref="D2683:F2683"/>
    <mergeCell ref="D2684:F2684"/>
    <mergeCell ref="D2685:F2685"/>
    <mergeCell ref="C2686:C2694"/>
    <mergeCell ref="D2686:F2686"/>
    <mergeCell ref="E2687:F2688"/>
    <mergeCell ref="G2687:G2688"/>
    <mergeCell ref="H2687:H2688"/>
    <mergeCell ref="H2698:H2699"/>
    <mergeCell ref="I2698:I2699"/>
    <mergeCell ref="C2704:D2705"/>
    <mergeCell ref="E2704:F2704"/>
    <mergeCell ref="E2705:F2705"/>
    <mergeCell ref="C2706:C2708"/>
    <mergeCell ref="D2706:F2706"/>
    <mergeCell ref="D2707:F2707"/>
    <mergeCell ref="D2708:F2708"/>
    <mergeCell ref="C2709:C2711"/>
    <mergeCell ref="D2709:F2709"/>
    <mergeCell ref="D2710:F2710"/>
    <mergeCell ref="D2711:F2711"/>
    <mergeCell ref="C2712:C2714"/>
    <mergeCell ref="D2712:F2712"/>
    <mergeCell ref="D2713:F2713"/>
    <mergeCell ref="D2714:F2714"/>
    <mergeCell ref="I2719:I2720"/>
    <mergeCell ref="E2721:F2722"/>
    <mergeCell ref="G2721:G2722"/>
    <mergeCell ref="H2721:H2722"/>
    <mergeCell ref="I2721:I2722"/>
    <mergeCell ref="D2727:F2727"/>
    <mergeCell ref="E2728:F2729"/>
    <mergeCell ref="G2728:G2729"/>
    <mergeCell ref="H2728:H2729"/>
    <mergeCell ref="I2728:I2729"/>
    <mergeCell ref="E2730:F2731"/>
    <mergeCell ref="G2730:G2731"/>
    <mergeCell ref="H2730:H2731"/>
    <mergeCell ref="I2730:I2731"/>
    <mergeCell ref="A2733:A2767"/>
    <mergeCell ref="C2736:D2737"/>
    <mergeCell ref="E2736:F2736"/>
    <mergeCell ref="E2737:F2737"/>
    <mergeCell ref="C2738:C2740"/>
    <mergeCell ref="D2738:F2738"/>
    <mergeCell ref="D2739:F2739"/>
    <mergeCell ref="D2740:F2740"/>
    <mergeCell ref="C2741:C2743"/>
    <mergeCell ref="D2741:F2741"/>
    <mergeCell ref="D2742:F2742"/>
    <mergeCell ref="D2743:F2743"/>
    <mergeCell ref="C2744:C2746"/>
    <mergeCell ref="D2744:F2744"/>
    <mergeCell ref="D2745:F2745"/>
    <mergeCell ref="A2698:A2732"/>
    <mergeCell ref="E2698:F2699"/>
    <mergeCell ref="G2698:G2699"/>
    <mergeCell ref="G2751:G2752"/>
    <mergeCell ref="H2751:H2752"/>
    <mergeCell ref="I2751:I2752"/>
    <mergeCell ref="E2753:F2754"/>
    <mergeCell ref="G2753:G2754"/>
    <mergeCell ref="H2753:H2754"/>
    <mergeCell ref="I2753:I2754"/>
    <mergeCell ref="C2759:C2767"/>
    <mergeCell ref="D2759:F2759"/>
    <mergeCell ref="E2760:F2761"/>
    <mergeCell ref="G2760:G2761"/>
    <mergeCell ref="H2760:H2761"/>
    <mergeCell ref="I2760:I2761"/>
    <mergeCell ref="E2762:F2763"/>
    <mergeCell ref="G2762:G2763"/>
    <mergeCell ref="H2762:H2763"/>
    <mergeCell ref="I2762:I2763"/>
    <mergeCell ref="A2768:A2802"/>
    <mergeCell ref="C2768:D2769"/>
    <mergeCell ref="E2768:F2768"/>
    <mergeCell ref="E2769:F2769"/>
    <mergeCell ref="C2770:C2772"/>
    <mergeCell ref="D2770:F2770"/>
    <mergeCell ref="D2771:F2771"/>
    <mergeCell ref="D2772:F2772"/>
    <mergeCell ref="C2773:C2775"/>
    <mergeCell ref="D2773:F2773"/>
    <mergeCell ref="D2774:F2774"/>
    <mergeCell ref="D2775:F2775"/>
    <mergeCell ref="C2776:C2778"/>
    <mergeCell ref="D2776:F2776"/>
    <mergeCell ref="D2777:F2777"/>
    <mergeCell ref="D2778:F2778"/>
    <mergeCell ref="C2779:C2781"/>
    <mergeCell ref="D2779:F2779"/>
    <mergeCell ref="D2780:F2780"/>
    <mergeCell ref="D2781:F2781"/>
    <mergeCell ref="C2782:C2790"/>
    <mergeCell ref="D2782:F2782"/>
    <mergeCell ref="E2783:F2784"/>
    <mergeCell ref="C2800:D2801"/>
    <mergeCell ref="E2800:F2800"/>
    <mergeCell ref="E2801:F2801"/>
    <mergeCell ref="D2802:F2802"/>
    <mergeCell ref="G2783:G2784"/>
    <mergeCell ref="H2783:H2784"/>
    <mergeCell ref="I2783:I2784"/>
    <mergeCell ref="E2785:F2786"/>
    <mergeCell ref="G2785:G2786"/>
    <mergeCell ref="H2785:H2786"/>
    <mergeCell ref="I2785:I2786"/>
    <mergeCell ref="C2791:C2799"/>
    <mergeCell ref="D2791:F2791"/>
    <mergeCell ref="E2792:F2793"/>
    <mergeCell ref="G2792:G2793"/>
    <mergeCell ref="H2792:H2793"/>
    <mergeCell ref="I2792:I2793"/>
    <mergeCell ref="E2794:F2795"/>
    <mergeCell ref="G2794:G2795"/>
    <mergeCell ref="H2794:H2795"/>
    <mergeCell ref="I2794:I2795"/>
    <mergeCell ref="A2803:A2837"/>
    <mergeCell ref="D2803:F2803"/>
    <mergeCell ref="D2804:F2804"/>
    <mergeCell ref="C2805:C2807"/>
    <mergeCell ref="D2805:F2805"/>
    <mergeCell ref="D2806:F2806"/>
    <mergeCell ref="D2807:F2807"/>
    <mergeCell ref="C2808:C2810"/>
    <mergeCell ref="D2808:F2808"/>
    <mergeCell ref="D2809:F2809"/>
    <mergeCell ref="D2810:F2810"/>
    <mergeCell ref="C2811:C2813"/>
    <mergeCell ref="D2811:F2811"/>
    <mergeCell ref="D2812:F2812"/>
    <mergeCell ref="D2813:F2813"/>
    <mergeCell ref="C2814:C2822"/>
    <mergeCell ref="D2814:F2814"/>
    <mergeCell ref="E2815:F2816"/>
    <mergeCell ref="C2832:D2833"/>
    <mergeCell ref="E2832:F2832"/>
    <mergeCell ref="E2833:F2833"/>
    <mergeCell ref="C2834:C2836"/>
    <mergeCell ref="D2834:F2834"/>
    <mergeCell ref="D2835:F2835"/>
    <mergeCell ref="D2836:F2836"/>
    <mergeCell ref="D2837:F2837"/>
    <mergeCell ref="C2869:C2871"/>
    <mergeCell ref="D2869:F2869"/>
    <mergeCell ref="D2870:F2870"/>
    <mergeCell ref="D2871:F2871"/>
    <mergeCell ref="D2872:F2872"/>
    <mergeCell ref="G2815:G2816"/>
    <mergeCell ref="H2815:H2816"/>
    <mergeCell ref="I2815:I2816"/>
    <mergeCell ref="E2817:F2818"/>
    <mergeCell ref="G2817:G2818"/>
    <mergeCell ref="H2817:H2818"/>
    <mergeCell ref="I2817:I2818"/>
    <mergeCell ref="C2823:C2831"/>
    <mergeCell ref="D2823:F2823"/>
    <mergeCell ref="E2824:F2825"/>
    <mergeCell ref="G2824:G2825"/>
    <mergeCell ref="H2824:H2825"/>
    <mergeCell ref="I2824:I2825"/>
    <mergeCell ref="E2826:F2827"/>
    <mergeCell ref="G2826:G2827"/>
    <mergeCell ref="H2826:H2827"/>
    <mergeCell ref="I2826:I2827"/>
    <mergeCell ref="C2878:C2886"/>
    <mergeCell ref="D2878:F2878"/>
    <mergeCell ref="E2879:F2880"/>
    <mergeCell ref="G2879:G2880"/>
    <mergeCell ref="H2879:H2880"/>
    <mergeCell ref="I2879:I2880"/>
    <mergeCell ref="E2881:F2882"/>
    <mergeCell ref="G2881:G2882"/>
    <mergeCell ref="H2881:H2882"/>
    <mergeCell ref="I2881:I2882"/>
    <mergeCell ref="C2887:C2895"/>
    <mergeCell ref="A2838:A2872"/>
    <mergeCell ref="D2838:F2838"/>
    <mergeCell ref="D2839:F2839"/>
    <mergeCell ref="C2840:C2842"/>
    <mergeCell ref="D2840:F2840"/>
    <mergeCell ref="D2841:F2841"/>
    <mergeCell ref="D2842:F2842"/>
    <mergeCell ref="C2843:C2845"/>
    <mergeCell ref="D2843:F2843"/>
    <mergeCell ref="D2844:F2844"/>
    <mergeCell ref="D2845:F2845"/>
    <mergeCell ref="C2846:C2854"/>
    <mergeCell ref="D2846:F2846"/>
    <mergeCell ref="E2847:F2848"/>
    <mergeCell ref="C2864:D2865"/>
    <mergeCell ref="E2864:F2864"/>
    <mergeCell ref="E2865:F2865"/>
    <mergeCell ref="C2866:C2868"/>
    <mergeCell ref="D2866:F2866"/>
    <mergeCell ref="D2867:F2867"/>
    <mergeCell ref="D2868:F2868"/>
    <mergeCell ref="G2847:G2848"/>
    <mergeCell ref="H2847:H2848"/>
    <mergeCell ref="I2847:I2848"/>
    <mergeCell ref="E2849:F2850"/>
    <mergeCell ref="G2849:G2850"/>
    <mergeCell ref="H2849:H2850"/>
    <mergeCell ref="I2849:I2850"/>
    <mergeCell ref="C2855:C2863"/>
    <mergeCell ref="D2855:F2855"/>
    <mergeCell ref="E2856:F2857"/>
    <mergeCell ref="G2856:G2857"/>
    <mergeCell ref="H2856:H2857"/>
    <mergeCell ref="I2856:I2857"/>
    <mergeCell ref="E2858:F2859"/>
    <mergeCell ref="G2858:G2859"/>
    <mergeCell ref="H2858:H2859"/>
    <mergeCell ref="I2858:I2859"/>
    <mergeCell ref="G2888:G2889"/>
    <mergeCell ref="H2888:H2889"/>
    <mergeCell ref="I2888:I2889"/>
    <mergeCell ref="E2890:F2891"/>
    <mergeCell ref="G2890:G2891"/>
    <mergeCell ref="H2890:H2891"/>
    <mergeCell ref="I2890:I2891"/>
    <mergeCell ref="D2898:F2898"/>
    <mergeCell ref="D2899:F2899"/>
    <mergeCell ref="D2900:F2900"/>
    <mergeCell ref="C2901:C2903"/>
    <mergeCell ref="D2901:F2901"/>
    <mergeCell ref="D2902:F2902"/>
    <mergeCell ref="D2903:F2903"/>
    <mergeCell ref="C2904:C2906"/>
    <mergeCell ref="D2904:F2904"/>
    <mergeCell ref="D2905:F2905"/>
    <mergeCell ref="D2906:F2906"/>
    <mergeCell ref="E2896:F2896"/>
    <mergeCell ref="E2897:F2897"/>
    <mergeCell ref="D2907:F2907"/>
    <mergeCell ref="A2908:A2942"/>
    <mergeCell ref="D2908:F2908"/>
    <mergeCell ref="B2910:B2941"/>
    <mergeCell ref="C2910:C2918"/>
    <mergeCell ref="D2910:F2910"/>
    <mergeCell ref="E2911:F2912"/>
    <mergeCell ref="C2928:D2929"/>
    <mergeCell ref="E2928:F2928"/>
    <mergeCell ref="E2929:F2929"/>
    <mergeCell ref="C2930:C2932"/>
    <mergeCell ref="D2930:F2930"/>
    <mergeCell ref="D2931:F2931"/>
    <mergeCell ref="D2932:F2932"/>
    <mergeCell ref="C2933:C2935"/>
    <mergeCell ref="D2933:F2933"/>
    <mergeCell ref="D2934:F2934"/>
    <mergeCell ref="D2935:F2935"/>
    <mergeCell ref="A2873:A2907"/>
    <mergeCell ref="D2873:F2873"/>
    <mergeCell ref="D2874:F2874"/>
    <mergeCell ref="D2936:F2936"/>
    <mergeCell ref="D2937:F2937"/>
    <mergeCell ref="D2938:F2938"/>
    <mergeCell ref="C2939:C2941"/>
    <mergeCell ref="D2939:F2939"/>
    <mergeCell ref="D2940:F2940"/>
    <mergeCell ref="D2942:F2942"/>
    <mergeCell ref="D2887:F2887"/>
    <mergeCell ref="E2888:F2889"/>
    <mergeCell ref="D2875:F2875"/>
    <mergeCell ref="D2876:F2876"/>
    <mergeCell ref="G2911:G2912"/>
    <mergeCell ref="H2911:H2912"/>
    <mergeCell ref="I2911:I2912"/>
    <mergeCell ref="E2913:F2914"/>
    <mergeCell ref="G2913:G2914"/>
    <mergeCell ref="H2913:H2914"/>
    <mergeCell ref="I2913:I2914"/>
    <mergeCell ref="C2919:C2927"/>
    <mergeCell ref="D2919:F2919"/>
    <mergeCell ref="E2920:F2921"/>
    <mergeCell ref="G2920:G2921"/>
    <mergeCell ref="H2920:H2921"/>
    <mergeCell ref="I2920:I2921"/>
    <mergeCell ref="E2922:F2923"/>
    <mergeCell ref="G2922:G2923"/>
    <mergeCell ref="H2922:H2923"/>
    <mergeCell ref="I2922:I2923"/>
    <mergeCell ref="A2943:A2977"/>
    <mergeCell ref="E2943:F2944"/>
    <mergeCell ref="G2943:G2944"/>
    <mergeCell ref="H2943:H2944"/>
    <mergeCell ref="I2943:I2944"/>
    <mergeCell ref="E2945:F2946"/>
    <mergeCell ref="G2945:G2946"/>
    <mergeCell ref="H2945:H2946"/>
    <mergeCell ref="I2945:I2946"/>
    <mergeCell ref="C2951:C2959"/>
    <mergeCell ref="D2951:F2951"/>
    <mergeCell ref="E2952:F2953"/>
    <mergeCell ref="G2952:G2953"/>
    <mergeCell ref="H2952:H2953"/>
    <mergeCell ref="I2952:I2953"/>
    <mergeCell ref="E2954:F2955"/>
    <mergeCell ref="G2954:G2955"/>
    <mergeCell ref="H2954:H2955"/>
    <mergeCell ref="I2954:I2955"/>
    <mergeCell ref="C2960:D2961"/>
    <mergeCell ref="E2960:F2960"/>
    <mergeCell ref="E2961:F2961"/>
    <mergeCell ref="D2997:F2997"/>
    <mergeCell ref="C2998:C3000"/>
    <mergeCell ref="C2962:C2964"/>
    <mergeCell ref="D2962:F2962"/>
    <mergeCell ref="D2963:F2963"/>
    <mergeCell ref="D2964:F2964"/>
    <mergeCell ref="C2965:C2967"/>
    <mergeCell ref="D2965:F2965"/>
    <mergeCell ref="D2966:F2966"/>
    <mergeCell ref="D2967:F2967"/>
    <mergeCell ref="C2968:C2970"/>
    <mergeCell ref="D2968:F2968"/>
    <mergeCell ref="D2969:F2969"/>
    <mergeCell ref="D2970:F2970"/>
    <mergeCell ref="C2971:C2973"/>
    <mergeCell ref="D2971:F2971"/>
    <mergeCell ref="D2972:F2972"/>
    <mergeCell ref="I3008:I3009"/>
    <mergeCell ref="E3010:F3011"/>
    <mergeCell ref="G3010:G3011"/>
    <mergeCell ref="H3010:H3011"/>
    <mergeCell ref="I3010:I3011"/>
    <mergeCell ref="G2974:G2975"/>
    <mergeCell ref="H2974:H2975"/>
    <mergeCell ref="I2974:I2975"/>
    <mergeCell ref="E2976:F2977"/>
    <mergeCell ref="G2976:G2977"/>
    <mergeCell ref="H2976:H2977"/>
    <mergeCell ref="I2976:I2977"/>
    <mergeCell ref="A2978:A3012"/>
    <mergeCell ref="E2978:F2979"/>
    <mergeCell ref="G2978:G2979"/>
    <mergeCell ref="H2978:H2979"/>
    <mergeCell ref="I2978:I2979"/>
    <mergeCell ref="C2984:C2992"/>
    <mergeCell ref="D2984:F2984"/>
    <mergeCell ref="E2985:F2986"/>
    <mergeCell ref="G2985:G2986"/>
    <mergeCell ref="H2985:H2986"/>
    <mergeCell ref="I2985:I2986"/>
    <mergeCell ref="E2987:F2988"/>
    <mergeCell ref="G2987:G2988"/>
    <mergeCell ref="H2987:H2988"/>
    <mergeCell ref="I2987:I2988"/>
    <mergeCell ref="C2993:D2994"/>
    <mergeCell ref="E2993:F2993"/>
    <mergeCell ref="E2994:F2994"/>
    <mergeCell ref="D2995:F2995"/>
    <mergeCell ref="D2996:F2996"/>
    <mergeCell ref="C3036:C3038"/>
    <mergeCell ref="D3036:F3036"/>
    <mergeCell ref="D3037:F3037"/>
    <mergeCell ref="D2998:F2998"/>
    <mergeCell ref="D2999:F2999"/>
    <mergeCell ref="D3000:F3000"/>
    <mergeCell ref="C3001:C3003"/>
    <mergeCell ref="D3001:F3001"/>
    <mergeCell ref="D3002:F3002"/>
    <mergeCell ref="D3003:F3003"/>
    <mergeCell ref="C3004:C3006"/>
    <mergeCell ref="D3004:F3004"/>
    <mergeCell ref="D3005:F3005"/>
    <mergeCell ref="D3007:F3007"/>
    <mergeCell ref="E3008:F3009"/>
    <mergeCell ref="G3008:G3009"/>
    <mergeCell ref="H3008:H3009"/>
    <mergeCell ref="C3054:C3056"/>
    <mergeCell ref="D3054:F3054"/>
    <mergeCell ref="D3055:F3055"/>
    <mergeCell ref="D3056:F3056"/>
    <mergeCell ref="C3057:C3059"/>
    <mergeCell ref="D3057:F3057"/>
    <mergeCell ref="D3058:F3058"/>
    <mergeCell ref="D3059:F3059"/>
    <mergeCell ref="A3013:A3038"/>
    <mergeCell ref="C3016:C3024"/>
    <mergeCell ref="D3016:F3016"/>
    <mergeCell ref="E3017:F3018"/>
    <mergeCell ref="G3017:G3018"/>
    <mergeCell ref="H3017:H3018"/>
    <mergeCell ref="I3017:I3018"/>
    <mergeCell ref="E3019:F3020"/>
    <mergeCell ref="G3019:G3020"/>
    <mergeCell ref="H3019:H3020"/>
    <mergeCell ref="I3019:I3020"/>
    <mergeCell ref="C3025:D3026"/>
    <mergeCell ref="E3025:F3025"/>
    <mergeCell ref="E3026:F3026"/>
    <mergeCell ref="C3027:C3029"/>
    <mergeCell ref="D3027:F3027"/>
    <mergeCell ref="D3028:F3028"/>
    <mergeCell ref="D3029:F3029"/>
    <mergeCell ref="C3030:C3032"/>
    <mergeCell ref="D3030:F3030"/>
    <mergeCell ref="D3031:F3031"/>
    <mergeCell ref="D3032:F3032"/>
    <mergeCell ref="C3033:C3035"/>
    <mergeCell ref="D3033:F3033"/>
    <mergeCell ref="C3039:C3041"/>
    <mergeCell ref="D3039:F3039"/>
    <mergeCell ref="D3040:F3040"/>
    <mergeCell ref="D3041:F3041"/>
    <mergeCell ref="C3042:C3044"/>
    <mergeCell ref="D3042:F3042"/>
    <mergeCell ref="D3043:F3043"/>
    <mergeCell ref="D3044:F3044"/>
    <mergeCell ref="C3045:C3047"/>
    <mergeCell ref="D3045:F3045"/>
    <mergeCell ref="D3046:F3046"/>
    <mergeCell ref="D3047:F3047"/>
    <mergeCell ref="C3048:C3050"/>
    <mergeCell ref="D3048:F3048"/>
    <mergeCell ref="D3049:F3049"/>
    <mergeCell ref="D3050:F3050"/>
    <mergeCell ref="C3051:C3053"/>
    <mergeCell ref="D3051:F3051"/>
    <mergeCell ref="D3052:F3052"/>
    <mergeCell ref="D3053:F3053"/>
    <mergeCell ref="C3060:C3062"/>
    <mergeCell ref="D3060:F3060"/>
    <mergeCell ref="D3061:F3061"/>
    <mergeCell ref="D3062:F3062"/>
    <mergeCell ref="C3063:C3065"/>
    <mergeCell ref="D3063:F3063"/>
    <mergeCell ref="D3064:F3064"/>
    <mergeCell ref="D3065:F3065"/>
    <mergeCell ref="C3066:C3068"/>
    <mergeCell ref="D3066:F3066"/>
    <mergeCell ref="D3067:F3067"/>
    <mergeCell ref="D3068:F3068"/>
    <mergeCell ref="C3069:C3071"/>
    <mergeCell ref="D3069:F3069"/>
    <mergeCell ref="D3070:F3070"/>
    <mergeCell ref="D3071:F3071"/>
    <mergeCell ref="C3072:C3074"/>
    <mergeCell ref="D3072:F3072"/>
    <mergeCell ref="D3073:F3073"/>
    <mergeCell ref="D3074:F3074"/>
    <mergeCell ref="C3075:C3077"/>
    <mergeCell ref="D3075:F3075"/>
    <mergeCell ref="D3076:F3076"/>
    <mergeCell ref="D3077:F3077"/>
    <mergeCell ref="C3078:C3080"/>
    <mergeCell ref="D3078:F3078"/>
    <mergeCell ref="D3079:F3079"/>
    <mergeCell ref="D3080:F3080"/>
    <mergeCell ref="D3081:F3081"/>
    <mergeCell ref="D3082:F3082"/>
    <mergeCell ref="A3083:A3117"/>
    <mergeCell ref="B3083:B3117"/>
    <mergeCell ref="D3083:F3083"/>
    <mergeCell ref="C3084:C3086"/>
    <mergeCell ref="D3084:F3084"/>
    <mergeCell ref="D3085:F3085"/>
    <mergeCell ref="D3086:F3086"/>
    <mergeCell ref="C3087:C3089"/>
    <mergeCell ref="D3087:F3087"/>
    <mergeCell ref="D3088:F3088"/>
    <mergeCell ref="D3089:F3089"/>
    <mergeCell ref="C3090:C3092"/>
    <mergeCell ref="D3090:F3090"/>
    <mergeCell ref="D3091:F3091"/>
    <mergeCell ref="D3092:F3092"/>
    <mergeCell ref="C3093:C3095"/>
    <mergeCell ref="D3093:F3093"/>
    <mergeCell ref="D3094:F3094"/>
    <mergeCell ref="D3095:F3095"/>
    <mergeCell ref="C3096:C3098"/>
    <mergeCell ref="D3096:F3096"/>
    <mergeCell ref="D3097:F3097"/>
    <mergeCell ref="D3098:F3098"/>
    <mergeCell ref="C3099:C3101"/>
    <mergeCell ref="D3099:F3099"/>
    <mergeCell ref="D3100:F3100"/>
    <mergeCell ref="D3101:F3101"/>
    <mergeCell ref="C3102:C3104"/>
    <mergeCell ref="D3102:F3102"/>
    <mergeCell ref="D3103:F3103"/>
    <mergeCell ref="D3104:F3104"/>
    <mergeCell ref="C3105:C3107"/>
    <mergeCell ref="D3105:F3105"/>
    <mergeCell ref="D3106:F3106"/>
    <mergeCell ref="D3107:F3107"/>
    <mergeCell ref="C3108:C3110"/>
    <mergeCell ref="D3108:F3108"/>
    <mergeCell ref="D3109:F3109"/>
    <mergeCell ref="D3110:F3110"/>
    <mergeCell ref="C3111:C3113"/>
    <mergeCell ref="D3111:F3111"/>
    <mergeCell ref="D3112:F3112"/>
    <mergeCell ref="D3113:F3113"/>
    <mergeCell ref="C3114:C3116"/>
    <mergeCell ref="D3114:F3114"/>
    <mergeCell ref="D3115:F3115"/>
    <mergeCell ref="D3116:F3116"/>
    <mergeCell ref="D3117:F3117"/>
    <mergeCell ref="A3118:A3128"/>
    <mergeCell ref="B3118:B3128"/>
    <mergeCell ref="C3120:C3122"/>
    <mergeCell ref="C3123:C3125"/>
    <mergeCell ref="C3126:C3128"/>
    <mergeCell ref="A3129:A3152"/>
    <mergeCell ref="B3129:B3136"/>
    <mergeCell ref="C3129:F3129"/>
    <mergeCell ref="C3130:F3130"/>
    <mergeCell ref="C3131:F3131"/>
    <mergeCell ref="C3132:F3132"/>
    <mergeCell ref="C3133:C3134"/>
    <mergeCell ref="D3133:F3133"/>
    <mergeCell ref="D3134:F3134"/>
    <mergeCell ref="C3135:F3135"/>
    <mergeCell ref="C3136:F3136"/>
    <mergeCell ref="B3137:B3144"/>
    <mergeCell ref="C3137:F3137"/>
    <mergeCell ref="C3138:F3138"/>
    <mergeCell ref="C3139:F3139"/>
    <mergeCell ref="C3140:F3140"/>
    <mergeCell ref="C3141:C3142"/>
    <mergeCell ref="D3141:F3141"/>
    <mergeCell ref="D3142:F3142"/>
    <mergeCell ref="C3143:F3143"/>
    <mergeCell ref="C3144:F3144"/>
    <mergeCell ref="B3145:B3152"/>
    <mergeCell ref="C3145:F3145"/>
    <mergeCell ref="C3146:F3146"/>
    <mergeCell ref="C3147:F3147"/>
    <mergeCell ref="C3148:F3148"/>
    <mergeCell ref="C3149:C3150"/>
    <mergeCell ref="D3149:F3149"/>
    <mergeCell ref="D3150:F3150"/>
    <mergeCell ref="C3151:F3151"/>
    <mergeCell ref="C3152:F3152"/>
    <mergeCell ref="A3153:A3187"/>
    <mergeCell ref="B3153:B3160"/>
    <mergeCell ref="C3153:F3153"/>
    <mergeCell ref="C3154:F3154"/>
    <mergeCell ref="C3155:F3155"/>
    <mergeCell ref="C3156:F3156"/>
    <mergeCell ref="C3157:C3158"/>
    <mergeCell ref="D3157:F3157"/>
    <mergeCell ref="D3158:F3158"/>
    <mergeCell ref="C3159:F3159"/>
    <mergeCell ref="C3160:F3160"/>
    <mergeCell ref="B3161:B3168"/>
    <mergeCell ref="C3161:F3161"/>
    <mergeCell ref="C3162:F3162"/>
    <mergeCell ref="C3163:F3163"/>
    <mergeCell ref="C3164:F3164"/>
    <mergeCell ref="C3165:C3166"/>
    <mergeCell ref="D3165:F3165"/>
    <mergeCell ref="D3166:F3166"/>
    <mergeCell ref="C3205:C3206"/>
    <mergeCell ref="D3205:F3205"/>
    <mergeCell ref="D3206:F3206"/>
    <mergeCell ref="C3207:F3207"/>
    <mergeCell ref="C3208:F3208"/>
    <mergeCell ref="C3167:F3167"/>
    <mergeCell ref="C3168:F3168"/>
    <mergeCell ref="B3169:B3176"/>
    <mergeCell ref="C3169:F3169"/>
    <mergeCell ref="C3170:F3170"/>
    <mergeCell ref="C3171:F3171"/>
    <mergeCell ref="C3172:F3172"/>
    <mergeCell ref="C3173:C3174"/>
    <mergeCell ref="D3173:F3173"/>
    <mergeCell ref="D3174:F3174"/>
    <mergeCell ref="C3175:F3175"/>
    <mergeCell ref="C3176:F3176"/>
    <mergeCell ref="B3177:B3184"/>
    <mergeCell ref="C3177:F3177"/>
    <mergeCell ref="C3178:F3178"/>
    <mergeCell ref="C3179:F3179"/>
    <mergeCell ref="C3180:F3180"/>
    <mergeCell ref="C3181:C3182"/>
    <mergeCell ref="D3181:F3181"/>
    <mergeCell ref="D3182:F3182"/>
    <mergeCell ref="C3183:F3183"/>
    <mergeCell ref="C3184:F3184"/>
    <mergeCell ref="C3223:F3223"/>
    <mergeCell ref="C3224:F3224"/>
    <mergeCell ref="B3225:B3232"/>
    <mergeCell ref="C3225:F3225"/>
    <mergeCell ref="C3226:F3226"/>
    <mergeCell ref="C3227:F3227"/>
    <mergeCell ref="C3228:F3228"/>
    <mergeCell ref="C3185:F3185"/>
    <mergeCell ref="C3186:F3186"/>
    <mergeCell ref="C3187:F3187"/>
    <mergeCell ref="A3188:A3222"/>
    <mergeCell ref="C3188:F3188"/>
    <mergeCell ref="C3189:C3190"/>
    <mergeCell ref="D3189:F3189"/>
    <mergeCell ref="D3190:F3190"/>
    <mergeCell ref="C3191:F3191"/>
    <mergeCell ref="C3192:F3192"/>
    <mergeCell ref="B3193:B3200"/>
    <mergeCell ref="C3193:F3193"/>
    <mergeCell ref="C3194:F3194"/>
    <mergeCell ref="C3195:F3195"/>
    <mergeCell ref="C3196:F3196"/>
    <mergeCell ref="C3197:C3198"/>
    <mergeCell ref="D3197:F3197"/>
    <mergeCell ref="D3198:F3198"/>
    <mergeCell ref="C3199:F3199"/>
    <mergeCell ref="C3200:F3200"/>
    <mergeCell ref="B3201:B3208"/>
    <mergeCell ref="C3201:F3201"/>
    <mergeCell ref="C3202:F3202"/>
    <mergeCell ref="C3203:F3203"/>
    <mergeCell ref="C3204:F3204"/>
    <mergeCell ref="B3209:B3216"/>
    <mergeCell ref="C3209:F3209"/>
    <mergeCell ref="C3210:F3210"/>
    <mergeCell ref="C3211:F3211"/>
    <mergeCell ref="C3212:F3212"/>
    <mergeCell ref="C3213:C3214"/>
    <mergeCell ref="D3213:F3213"/>
    <mergeCell ref="D3214:F3214"/>
    <mergeCell ref="C3215:F3215"/>
    <mergeCell ref="C3216:F3216"/>
    <mergeCell ref="C3217:F3217"/>
    <mergeCell ref="C3218:F3218"/>
    <mergeCell ref="C3219:F3219"/>
    <mergeCell ref="C3220:F3220"/>
    <mergeCell ref="C3221:C3222"/>
    <mergeCell ref="D3221:F3221"/>
    <mergeCell ref="D3222:F3222"/>
    <mergeCell ref="C3229:C3230"/>
    <mergeCell ref="D3229:F3229"/>
    <mergeCell ref="D3230:F3230"/>
    <mergeCell ref="C3231:F3231"/>
    <mergeCell ref="C3232:F3232"/>
    <mergeCell ref="B3233:B3240"/>
    <mergeCell ref="C3233:F3233"/>
    <mergeCell ref="C3234:F3234"/>
    <mergeCell ref="C3235:F3235"/>
    <mergeCell ref="C3236:F3236"/>
    <mergeCell ref="C3237:C3238"/>
    <mergeCell ref="D3237:F3237"/>
    <mergeCell ref="D3238:F3238"/>
    <mergeCell ref="C3239:F3239"/>
    <mergeCell ref="C3240:F3240"/>
    <mergeCell ref="C3247:F3247"/>
    <mergeCell ref="C3248:F3248"/>
    <mergeCell ref="B3241:B3248"/>
    <mergeCell ref="C3241:F3241"/>
    <mergeCell ref="C3242:F3242"/>
    <mergeCell ref="C3243:F3243"/>
    <mergeCell ref="C3244:F3244"/>
    <mergeCell ref="C3245:C3246"/>
    <mergeCell ref="D3245:F3245"/>
    <mergeCell ref="D3246:F3246"/>
    <mergeCell ref="B3249:B3256"/>
    <mergeCell ref="C3249:F3249"/>
    <mergeCell ref="C3250:F3250"/>
    <mergeCell ref="C3251:F3251"/>
    <mergeCell ref="C3252:F3252"/>
    <mergeCell ref="C3253:C3254"/>
    <mergeCell ref="D3253:F3253"/>
    <mergeCell ref="D3254:F3254"/>
    <mergeCell ref="C3255:F3255"/>
    <mergeCell ref="C3256:F3256"/>
    <mergeCell ref="C3257:F3257"/>
    <mergeCell ref="A3258:A3292"/>
    <mergeCell ref="C3258:F3258"/>
    <mergeCell ref="C3259:F3259"/>
    <mergeCell ref="C3260:F3260"/>
    <mergeCell ref="C3261:C3262"/>
    <mergeCell ref="D3261:F3261"/>
    <mergeCell ref="D3262:F3262"/>
    <mergeCell ref="C3263:F3263"/>
    <mergeCell ref="C3264:F3264"/>
    <mergeCell ref="B3265:B3272"/>
    <mergeCell ref="C3265:F3265"/>
    <mergeCell ref="C3266:F3266"/>
    <mergeCell ref="C3267:F3267"/>
    <mergeCell ref="C3268:F3268"/>
    <mergeCell ref="C3269:C3270"/>
    <mergeCell ref="D3269:F3269"/>
    <mergeCell ref="D3270:F3270"/>
    <mergeCell ref="C3271:F3271"/>
    <mergeCell ref="A3223:A3257"/>
    <mergeCell ref="C3272:F3272"/>
    <mergeCell ref="B3273:B3280"/>
    <mergeCell ref="C3273:F3273"/>
    <mergeCell ref="C3274:F3274"/>
    <mergeCell ref="C3275:F3275"/>
    <mergeCell ref="C3276:F3276"/>
    <mergeCell ref="C3277:C3278"/>
    <mergeCell ref="D3277:F3277"/>
    <mergeCell ref="D3278:F3278"/>
    <mergeCell ref="C3279:F3279"/>
    <mergeCell ref="C3280:F3280"/>
    <mergeCell ref="B3281:B3288"/>
    <mergeCell ref="C3281:F3281"/>
    <mergeCell ref="C3282:F3282"/>
    <mergeCell ref="C3283:F3283"/>
    <mergeCell ref="C3284:F3284"/>
    <mergeCell ref="C3285:C3286"/>
    <mergeCell ref="D3285:F3285"/>
    <mergeCell ref="D3286:F3286"/>
    <mergeCell ref="C3287:F3287"/>
    <mergeCell ref="C3288:F3288"/>
    <mergeCell ref="C3289:F3289"/>
    <mergeCell ref="C3290:F3290"/>
    <mergeCell ref="C3291:F3291"/>
    <mergeCell ref="C3292:F3292"/>
    <mergeCell ref="A3293:A3327"/>
    <mergeCell ref="C3293:C3294"/>
    <mergeCell ref="D3293:F3293"/>
    <mergeCell ref="D3294:F3294"/>
    <mergeCell ref="C3295:F3295"/>
    <mergeCell ref="C3296:F3296"/>
    <mergeCell ref="B3297:B3304"/>
    <mergeCell ref="C3297:F3297"/>
    <mergeCell ref="C3298:F3298"/>
    <mergeCell ref="C3299:F3299"/>
    <mergeCell ref="C3300:F3300"/>
    <mergeCell ref="C3301:C3302"/>
    <mergeCell ref="D3301:F3301"/>
    <mergeCell ref="D3302:F3302"/>
    <mergeCell ref="C3303:F3303"/>
    <mergeCell ref="C3304:F3304"/>
    <mergeCell ref="B3305:B3312"/>
    <mergeCell ref="C3305:F3305"/>
    <mergeCell ref="C3306:F3306"/>
    <mergeCell ref="C3307:F3307"/>
    <mergeCell ref="C3308:F3308"/>
    <mergeCell ref="C3309:C3310"/>
    <mergeCell ref="D3309:F3309"/>
    <mergeCell ref="D3310:F3310"/>
    <mergeCell ref="C3311:F3311"/>
    <mergeCell ref="C3312:F3312"/>
    <mergeCell ref="B3313:B3320"/>
    <mergeCell ref="C3313:F3313"/>
    <mergeCell ref="C3314:F3314"/>
    <mergeCell ref="C3315:F3315"/>
    <mergeCell ref="C3316:F3316"/>
    <mergeCell ref="C3317:C3318"/>
    <mergeCell ref="D3317:F3317"/>
    <mergeCell ref="D3318:F3318"/>
    <mergeCell ref="C3319:F3319"/>
    <mergeCell ref="C3320:F3320"/>
    <mergeCell ref="C3321:F3321"/>
    <mergeCell ref="C3322:F3322"/>
    <mergeCell ref="C3323:F3323"/>
    <mergeCell ref="C3324:F3324"/>
    <mergeCell ref="C3325:C3326"/>
    <mergeCell ref="D3325:F3325"/>
    <mergeCell ref="D3326:F3326"/>
    <mergeCell ref="C3332:F3332"/>
    <mergeCell ref="C3327:F3327"/>
    <mergeCell ref="C3367:F3367"/>
    <mergeCell ref="C3368:F3368"/>
    <mergeCell ref="D3369:F3369"/>
    <mergeCell ref="D3370:F3370"/>
    <mergeCell ref="D3371:F3371"/>
    <mergeCell ref="D3372:F3372"/>
    <mergeCell ref="C3333:C3334"/>
    <mergeCell ref="D3333:F3333"/>
    <mergeCell ref="D3334:F3334"/>
    <mergeCell ref="C3335:F3335"/>
    <mergeCell ref="C3336:F3336"/>
    <mergeCell ref="B3337:B3344"/>
    <mergeCell ref="C3337:F3337"/>
    <mergeCell ref="C3338:F3338"/>
    <mergeCell ref="C3339:F3339"/>
    <mergeCell ref="C3340:F3340"/>
    <mergeCell ref="C3341:C3342"/>
    <mergeCell ref="D3341:F3341"/>
    <mergeCell ref="D3342:F3342"/>
    <mergeCell ref="C3343:F3343"/>
    <mergeCell ref="C3344:F3344"/>
    <mergeCell ref="B3345:B3352"/>
    <mergeCell ref="C3345:F3345"/>
    <mergeCell ref="C3346:F3346"/>
    <mergeCell ref="C3347:F3347"/>
    <mergeCell ref="C3348:F3348"/>
    <mergeCell ref="C3349:C3350"/>
    <mergeCell ref="D3349:F3349"/>
    <mergeCell ref="D3350:F3350"/>
    <mergeCell ref="C3351:F3351"/>
    <mergeCell ref="C3352:F3352"/>
    <mergeCell ref="B3353:B3360"/>
    <mergeCell ref="C3353:F3353"/>
    <mergeCell ref="C3354:F3354"/>
    <mergeCell ref="C3355:F3355"/>
    <mergeCell ref="C3356:F3356"/>
    <mergeCell ref="C3357:C3358"/>
    <mergeCell ref="D3357:F3357"/>
    <mergeCell ref="D3358:F3358"/>
    <mergeCell ref="C3359:F3359"/>
    <mergeCell ref="C3360:F3360"/>
    <mergeCell ref="C3361:F3361"/>
    <mergeCell ref="C3362:F3362"/>
    <mergeCell ref="C3363:F3363"/>
    <mergeCell ref="C3364:F3364"/>
    <mergeCell ref="C3365:C3366"/>
    <mergeCell ref="D3365:F3365"/>
    <mergeCell ref="D3366:F3366"/>
    <mergeCell ref="D3373:F3373"/>
    <mergeCell ref="D3374:F3374"/>
    <mergeCell ref="C3375:F3375"/>
    <mergeCell ref="C3376:F3376"/>
    <mergeCell ref="B3377:B3384"/>
    <mergeCell ref="C3377:C3382"/>
    <mergeCell ref="D3377:F3377"/>
    <mergeCell ref="D3378:F3378"/>
    <mergeCell ref="D3379:F3379"/>
    <mergeCell ref="D3380:F3380"/>
    <mergeCell ref="D3381:F3381"/>
    <mergeCell ref="D3382:F3382"/>
    <mergeCell ref="C3383:F3383"/>
    <mergeCell ref="C3384:F3384"/>
    <mergeCell ref="D3394:F3394"/>
    <mergeCell ref="D3395:F3395"/>
    <mergeCell ref="D3396:F3396"/>
    <mergeCell ref="D3385:F3385"/>
    <mergeCell ref="D3386:F3386"/>
    <mergeCell ref="D3387:F3387"/>
    <mergeCell ref="D3388:F3388"/>
    <mergeCell ref="D3389:F3389"/>
    <mergeCell ref="D3390:F3390"/>
    <mergeCell ref="C3391:F3391"/>
    <mergeCell ref="C3392:F3392"/>
    <mergeCell ref="D3393:F3393"/>
    <mergeCell ref="D3397:F3397"/>
    <mergeCell ref="A3398:A3432"/>
    <mergeCell ref="D3398:F3398"/>
    <mergeCell ref="C3399:F3399"/>
    <mergeCell ref="C3400:F3400"/>
    <mergeCell ref="B3401:B3408"/>
    <mergeCell ref="C3401:C3406"/>
    <mergeCell ref="D3401:F3401"/>
    <mergeCell ref="D3402:F3402"/>
    <mergeCell ref="D3403:F3403"/>
    <mergeCell ref="D3404:F3404"/>
    <mergeCell ref="D3405:F3405"/>
    <mergeCell ref="D3406:F3406"/>
    <mergeCell ref="C3407:F3407"/>
    <mergeCell ref="C3408:F3408"/>
    <mergeCell ref="B3409:B3416"/>
    <mergeCell ref="C3409:C3414"/>
    <mergeCell ref="D3409:F3409"/>
    <mergeCell ref="D3410:F3410"/>
    <mergeCell ref="D3411:F3411"/>
    <mergeCell ref="D3412:F3412"/>
    <mergeCell ref="D3413:F3413"/>
    <mergeCell ref="D3414:F3414"/>
    <mergeCell ref="C3415:F3415"/>
    <mergeCell ref="C3416:F3416"/>
    <mergeCell ref="B3417:B3424"/>
    <mergeCell ref="C3417:C3422"/>
    <mergeCell ref="D3417:F3417"/>
    <mergeCell ref="A3369:A3397"/>
    <mergeCell ref="D3418:F3418"/>
    <mergeCell ref="D3419:F3419"/>
    <mergeCell ref="D3420:F3420"/>
    <mergeCell ref="D3421:F3421"/>
    <mergeCell ref="D3422:F3422"/>
    <mergeCell ref="C3423:F3423"/>
    <mergeCell ref="C3424:F3424"/>
    <mergeCell ref="B3425:B3432"/>
    <mergeCell ref="C3425:C3430"/>
    <mergeCell ref="D3425:F3425"/>
    <mergeCell ref="D3426:F3426"/>
    <mergeCell ref="D3427:F3427"/>
    <mergeCell ref="D3428:F3428"/>
    <mergeCell ref="D3429:F3429"/>
    <mergeCell ref="D3430:F3430"/>
    <mergeCell ref="C3431:F3431"/>
    <mergeCell ref="C3432:F3432"/>
    <mergeCell ref="D3435:F3435"/>
    <mergeCell ref="D3436:F3436"/>
    <mergeCell ref="D3437:F3437"/>
    <mergeCell ref="D3438:F3438"/>
    <mergeCell ref="C3439:F3439"/>
    <mergeCell ref="C3440:F3440"/>
    <mergeCell ref="B3441:B3448"/>
    <mergeCell ref="C3441:C3446"/>
    <mergeCell ref="D3441:F3441"/>
    <mergeCell ref="D3442:F3442"/>
    <mergeCell ref="D3443:F3443"/>
    <mergeCell ref="D3444:F3444"/>
    <mergeCell ref="D3445:F3445"/>
    <mergeCell ref="D3446:F3446"/>
    <mergeCell ref="C3447:F3447"/>
    <mergeCell ref="C3448:F3448"/>
    <mergeCell ref="B3449:B3456"/>
    <mergeCell ref="C3449:C3454"/>
    <mergeCell ref="D3449:F3449"/>
    <mergeCell ref="D3450:F3450"/>
    <mergeCell ref="D3451:F3451"/>
    <mergeCell ref="D3452:F3452"/>
    <mergeCell ref="D3453:F3453"/>
    <mergeCell ref="D3454:F3454"/>
    <mergeCell ref="C3455:F3455"/>
    <mergeCell ref="C3456:F3456"/>
    <mergeCell ref="D3457:F3457"/>
    <mergeCell ref="D3458:F3458"/>
    <mergeCell ref="D3459:F3459"/>
    <mergeCell ref="D3460:F3460"/>
    <mergeCell ref="D3461:F3461"/>
    <mergeCell ref="D3462:F3462"/>
    <mergeCell ref="C3463:F3463"/>
    <mergeCell ref="C3464:F3464"/>
    <mergeCell ref="D3465:F3465"/>
    <mergeCell ref="D3466:F3466"/>
    <mergeCell ref="D3467:F3467"/>
    <mergeCell ref="A3468:A3502"/>
    <mergeCell ref="D3468:F3468"/>
    <mergeCell ref="D3469:F3469"/>
    <mergeCell ref="D3470:F3470"/>
    <mergeCell ref="C3471:F3471"/>
    <mergeCell ref="C3472:F3472"/>
    <mergeCell ref="B3473:B3480"/>
    <mergeCell ref="C3473:C3478"/>
    <mergeCell ref="D3473:F3473"/>
    <mergeCell ref="D3474:F3474"/>
    <mergeCell ref="D3475:F3475"/>
    <mergeCell ref="D3476:F3476"/>
    <mergeCell ref="D3477:F3477"/>
    <mergeCell ref="D3478:F3478"/>
    <mergeCell ref="C3479:F3479"/>
    <mergeCell ref="C3480:F3480"/>
    <mergeCell ref="A3433:A3467"/>
    <mergeCell ref="B3433:B3440"/>
    <mergeCell ref="C3433:C3438"/>
    <mergeCell ref="D3433:F3433"/>
    <mergeCell ref="D3434:F3434"/>
    <mergeCell ref="D3481:F3481"/>
    <mergeCell ref="D3482:F3482"/>
    <mergeCell ref="D3483:F3483"/>
    <mergeCell ref="D3484:F3484"/>
    <mergeCell ref="D3485:F3485"/>
    <mergeCell ref="D3486:F3486"/>
    <mergeCell ref="C3487:F3487"/>
    <mergeCell ref="C3488:F3488"/>
    <mergeCell ref="B3489:B3496"/>
    <mergeCell ref="C3489:C3494"/>
    <mergeCell ref="D3489:F3489"/>
    <mergeCell ref="D3490:F3490"/>
    <mergeCell ref="D3491:F3491"/>
    <mergeCell ref="D3492:F3492"/>
    <mergeCell ref="D3493:F3493"/>
    <mergeCell ref="D3494:F3494"/>
    <mergeCell ref="C3495:F3495"/>
    <mergeCell ref="C3496:F3496"/>
    <mergeCell ref="D3497:F3497"/>
    <mergeCell ref="D3498:F3498"/>
    <mergeCell ref="D3499:F3499"/>
    <mergeCell ref="D3500:F3500"/>
    <mergeCell ref="D3501:F3501"/>
    <mergeCell ref="D3502:F3502"/>
    <mergeCell ref="A3503:A3537"/>
    <mergeCell ref="C3503:F3503"/>
    <mergeCell ref="C3504:F3504"/>
    <mergeCell ref="B3505:B3512"/>
    <mergeCell ref="C3505:C3510"/>
    <mergeCell ref="D3505:F3505"/>
    <mergeCell ref="D3506:F3506"/>
    <mergeCell ref="D3507:F3507"/>
    <mergeCell ref="D3508:F3508"/>
    <mergeCell ref="D3509:F3509"/>
    <mergeCell ref="D3510:F3510"/>
    <mergeCell ref="C3511:F3511"/>
    <mergeCell ref="C3512:F3512"/>
    <mergeCell ref="B3513:B3520"/>
    <mergeCell ref="C3513:C3518"/>
    <mergeCell ref="D3513:F3513"/>
    <mergeCell ref="D3514:F3514"/>
    <mergeCell ref="D3515:F3515"/>
    <mergeCell ref="D3516:F3516"/>
    <mergeCell ref="D3517:F3517"/>
    <mergeCell ref="D3518:F3518"/>
    <mergeCell ref="C3519:F3519"/>
    <mergeCell ref="C3520:F3520"/>
    <mergeCell ref="D3554:F3554"/>
    <mergeCell ref="D3555:F3555"/>
    <mergeCell ref="D3556:F3556"/>
    <mergeCell ref="D3557:F3557"/>
    <mergeCell ref="D3558:F3558"/>
    <mergeCell ref="C3559:F3559"/>
    <mergeCell ref="C3560:F3560"/>
    <mergeCell ref="B3561:B3568"/>
    <mergeCell ref="B3521:B3528"/>
    <mergeCell ref="C3521:C3526"/>
    <mergeCell ref="D3521:F3521"/>
    <mergeCell ref="D3522:F3522"/>
    <mergeCell ref="D3523:F3523"/>
    <mergeCell ref="D3524:F3524"/>
    <mergeCell ref="D3525:F3525"/>
    <mergeCell ref="D3526:F3526"/>
    <mergeCell ref="C3527:F3527"/>
    <mergeCell ref="C3528:F3528"/>
    <mergeCell ref="B3529:B3536"/>
    <mergeCell ref="C3529:C3534"/>
    <mergeCell ref="D3529:F3529"/>
    <mergeCell ref="D3530:F3530"/>
    <mergeCell ref="D3531:F3531"/>
    <mergeCell ref="D3532:F3532"/>
    <mergeCell ref="D3533:F3533"/>
    <mergeCell ref="D3534:F3534"/>
    <mergeCell ref="C3535:F3535"/>
    <mergeCell ref="C3536:F3536"/>
    <mergeCell ref="C3561:C3566"/>
    <mergeCell ref="D3561:F3561"/>
    <mergeCell ref="D3562:F3562"/>
    <mergeCell ref="D3563:F3563"/>
    <mergeCell ref="B3577:B3584"/>
    <mergeCell ref="C3577:C3582"/>
    <mergeCell ref="D3577:F3577"/>
    <mergeCell ref="D3578:F3578"/>
    <mergeCell ref="D3579:F3579"/>
    <mergeCell ref="D3580:F3580"/>
    <mergeCell ref="D3581:F3581"/>
    <mergeCell ref="D3582:F3582"/>
    <mergeCell ref="C3583:F3583"/>
    <mergeCell ref="C3584:F3584"/>
    <mergeCell ref="D3537:F3537"/>
    <mergeCell ref="A3538:A3572"/>
    <mergeCell ref="D3538:F3538"/>
    <mergeCell ref="D3539:F3539"/>
    <mergeCell ref="D3540:F3540"/>
    <mergeCell ref="D3541:F3541"/>
    <mergeCell ref="D3542:F3542"/>
    <mergeCell ref="C3543:F3543"/>
    <mergeCell ref="C3544:F3544"/>
    <mergeCell ref="B3545:B3552"/>
    <mergeCell ref="C3545:C3550"/>
    <mergeCell ref="D3545:F3545"/>
    <mergeCell ref="D3546:F3546"/>
    <mergeCell ref="D3547:F3547"/>
    <mergeCell ref="D3548:F3548"/>
    <mergeCell ref="D3549:F3549"/>
    <mergeCell ref="D3550:F3550"/>
    <mergeCell ref="C3551:F3551"/>
    <mergeCell ref="C3552:F3552"/>
    <mergeCell ref="B3553:B3560"/>
    <mergeCell ref="C3553:C3558"/>
    <mergeCell ref="D3553:F3553"/>
    <mergeCell ref="D3564:F3564"/>
    <mergeCell ref="D3565:F3565"/>
    <mergeCell ref="D3566:F3566"/>
    <mergeCell ref="C3567:F3567"/>
    <mergeCell ref="C3568:F3568"/>
    <mergeCell ref="D3569:F3569"/>
    <mergeCell ref="D3570:F3570"/>
    <mergeCell ref="D3571:F3571"/>
    <mergeCell ref="D3572:F3572"/>
    <mergeCell ref="D3573:F3573"/>
    <mergeCell ref="D3574:F3574"/>
    <mergeCell ref="C3575:F3575"/>
    <mergeCell ref="C3576:F3576"/>
    <mergeCell ref="D3638:D3640"/>
    <mergeCell ref="B3613:C3616"/>
    <mergeCell ref="B3617:C3620"/>
    <mergeCell ref="B3621:C3624"/>
    <mergeCell ref="B3625:C3628"/>
    <mergeCell ref="B3629:C3632"/>
    <mergeCell ref="B3633:C3636"/>
    <mergeCell ref="B3637:C3640"/>
    <mergeCell ref="B3585:B3592"/>
    <mergeCell ref="C3585:C3590"/>
    <mergeCell ref="D3585:F3585"/>
    <mergeCell ref="D3586:F3586"/>
    <mergeCell ref="D3587:F3587"/>
    <mergeCell ref="D3588:F3588"/>
    <mergeCell ref="D3589:F3589"/>
    <mergeCell ref="D3590:F3590"/>
    <mergeCell ref="C3591:F3591"/>
    <mergeCell ref="C3592:F3592"/>
    <mergeCell ref="B3593:B3600"/>
    <mergeCell ref="C3593:C3598"/>
    <mergeCell ref="D3593:F3593"/>
    <mergeCell ref="D3594:F3594"/>
    <mergeCell ref="D3595:F3595"/>
    <mergeCell ref="D3596:F3596"/>
    <mergeCell ref="D3597:F3597"/>
    <mergeCell ref="D3598:F3598"/>
    <mergeCell ref="C3599:F3599"/>
    <mergeCell ref="C3600:F3600"/>
    <mergeCell ref="C3601:C3606"/>
    <mergeCell ref="D3601:F3601"/>
    <mergeCell ref="D3602:F3602"/>
    <mergeCell ref="D3603:F3603"/>
    <mergeCell ref="D3604:F3604"/>
    <mergeCell ref="D3605:F3605"/>
    <mergeCell ref="D3606:F3606"/>
    <mergeCell ref="C3607:F3607"/>
    <mergeCell ref="C3608:F3608"/>
    <mergeCell ref="B3609:B3612"/>
    <mergeCell ref="D3610:D3612"/>
    <mergeCell ref="D3614:D3616"/>
    <mergeCell ref="D3618:D3620"/>
    <mergeCell ref="D3622:D3624"/>
    <mergeCell ref="D3626:D3628"/>
    <mergeCell ref="D3630:D3632"/>
    <mergeCell ref="D3634:D3636"/>
    <mergeCell ref="B3655:F3655"/>
    <mergeCell ref="B3656:F3656"/>
    <mergeCell ref="B3657:F3657"/>
    <mergeCell ref="B3658:F3658"/>
    <mergeCell ref="B3659:F3659"/>
    <mergeCell ref="B3660:B3661"/>
    <mergeCell ref="C3660:F3660"/>
    <mergeCell ref="C3661:F3661"/>
    <mergeCell ref="B3662:B3663"/>
    <mergeCell ref="C3662:F3662"/>
    <mergeCell ref="C3663:F3663"/>
    <mergeCell ref="B3664:B3665"/>
    <mergeCell ref="C3664:F3664"/>
    <mergeCell ref="C3665:F3665"/>
    <mergeCell ref="B3666:B3667"/>
    <mergeCell ref="C3666:F3666"/>
    <mergeCell ref="C3667:F3667"/>
    <mergeCell ref="B3668:B3669"/>
    <mergeCell ref="C3668:F3668"/>
    <mergeCell ref="C3669:F3669"/>
    <mergeCell ref="B3670:B3671"/>
    <mergeCell ref="C3670:F3670"/>
    <mergeCell ref="C3671:F3671"/>
    <mergeCell ref="B3672:B3673"/>
    <mergeCell ref="C3672:F3672"/>
    <mergeCell ref="C3673:F3673"/>
    <mergeCell ref="B3674:B3675"/>
    <mergeCell ref="C3674:F3674"/>
    <mergeCell ref="C3675:F3675"/>
    <mergeCell ref="B3676:B3677"/>
    <mergeCell ref="C3676:F3676"/>
    <mergeCell ref="C3677:F3677"/>
    <mergeCell ref="B3678:B3679"/>
    <mergeCell ref="C3678:F3678"/>
    <mergeCell ref="C3679:F3679"/>
    <mergeCell ref="B3680:B3681"/>
    <mergeCell ref="C3680:F3680"/>
    <mergeCell ref="C3681:F3681"/>
    <mergeCell ref="B3682:B3683"/>
    <mergeCell ref="C3682:F3682"/>
    <mergeCell ref="C3683:F3683"/>
    <mergeCell ref="B3684:B3685"/>
    <mergeCell ref="C3684:F3684"/>
    <mergeCell ref="C3685:F3685"/>
    <mergeCell ref="B3686:B3687"/>
    <mergeCell ref="C3686:F3686"/>
    <mergeCell ref="C3687:F3687"/>
    <mergeCell ref="B3688:B3689"/>
    <mergeCell ref="C3688:F3688"/>
    <mergeCell ref="C3689:F3689"/>
    <mergeCell ref="B3690:B3691"/>
    <mergeCell ref="C3690:F3690"/>
    <mergeCell ref="C3691:F3691"/>
    <mergeCell ref="B3692:B3693"/>
    <mergeCell ref="C3692:F3692"/>
    <mergeCell ref="C3693:F3693"/>
    <mergeCell ref="B3694:B3695"/>
    <mergeCell ref="C3694:F3694"/>
    <mergeCell ref="C3695:F3695"/>
    <mergeCell ref="B3696:B3697"/>
    <mergeCell ref="C3696:F3696"/>
    <mergeCell ref="C3697:F3697"/>
    <mergeCell ref="B3698:B3699"/>
    <mergeCell ref="C3698:F3698"/>
    <mergeCell ref="C3699:F3699"/>
    <mergeCell ref="B3700:B3701"/>
    <mergeCell ref="C3700:F3700"/>
    <mergeCell ref="C3701:F3701"/>
    <mergeCell ref="B3702:B3703"/>
    <mergeCell ref="C3702:F3702"/>
    <mergeCell ref="C3703:F3703"/>
    <mergeCell ref="B3704:B3705"/>
    <mergeCell ref="C3704:F3704"/>
    <mergeCell ref="C3705:F3705"/>
    <mergeCell ref="B3706:B3707"/>
    <mergeCell ref="C3706:F3706"/>
    <mergeCell ref="C3707:F3707"/>
    <mergeCell ref="B3708:B3709"/>
    <mergeCell ref="C3708:F3708"/>
    <mergeCell ref="C3709:F3709"/>
    <mergeCell ref="B3710:B3711"/>
    <mergeCell ref="C3710:F3710"/>
    <mergeCell ref="C3711:F3711"/>
    <mergeCell ref="C3712:F3712"/>
    <mergeCell ref="C3713:F3713"/>
    <mergeCell ref="B3714:B3715"/>
    <mergeCell ref="C3714:F3714"/>
    <mergeCell ref="C3715:F3715"/>
    <mergeCell ref="C3716:F3716"/>
    <mergeCell ref="C3717:F3717"/>
    <mergeCell ref="B3718:B3719"/>
    <mergeCell ref="C3718:F3718"/>
    <mergeCell ref="C3719:F3719"/>
    <mergeCell ref="A3720:A3732"/>
    <mergeCell ref="B3720:B3721"/>
    <mergeCell ref="C3720:F3720"/>
    <mergeCell ref="C3721:F3721"/>
    <mergeCell ref="B3722:B3725"/>
    <mergeCell ref="C3722:F3722"/>
    <mergeCell ref="C3723:F3723"/>
    <mergeCell ref="C3724:F3724"/>
    <mergeCell ref="C3725:F3725"/>
    <mergeCell ref="B3726:B3732"/>
    <mergeCell ref="C3726:F3726"/>
    <mergeCell ref="C3727:F3727"/>
    <mergeCell ref="C3728:F3728"/>
    <mergeCell ref="C3729:F3729"/>
    <mergeCell ref="C3730:F3730"/>
    <mergeCell ref="C3731:F3731"/>
    <mergeCell ref="C3732:F3732"/>
    <mergeCell ref="B3733:B3735"/>
    <mergeCell ref="C3733:F3733"/>
    <mergeCell ref="C3734:F3734"/>
    <mergeCell ref="C3735:F3735"/>
    <mergeCell ref="B3736:B3744"/>
    <mergeCell ref="C3736:C3738"/>
    <mergeCell ref="D3736:F3736"/>
    <mergeCell ref="D3737:F3737"/>
    <mergeCell ref="D3738:F3738"/>
    <mergeCell ref="C3739:C3741"/>
    <mergeCell ref="D3739:F3739"/>
    <mergeCell ref="D3740:F3740"/>
    <mergeCell ref="D3741:F3741"/>
    <mergeCell ref="C3742:C3744"/>
    <mergeCell ref="D3742:F3742"/>
    <mergeCell ref="D3743:F3743"/>
    <mergeCell ref="D3744:F3744"/>
    <mergeCell ref="C3745:C3747"/>
    <mergeCell ref="D3745:F3745"/>
    <mergeCell ref="D3746:F3746"/>
    <mergeCell ref="D3747:F3747"/>
    <mergeCell ref="D3748:F3748"/>
    <mergeCell ref="D3749:F3749"/>
    <mergeCell ref="D3750:F3750"/>
    <mergeCell ref="D3751:F3751"/>
    <mergeCell ref="D3752:F3752"/>
    <mergeCell ref="D3753:F3753"/>
    <mergeCell ref="B3754:B3755"/>
    <mergeCell ref="C3754:F3754"/>
    <mergeCell ref="C3755:F3755"/>
    <mergeCell ref="C3756:F3756"/>
    <mergeCell ref="C3757:F3757"/>
    <mergeCell ref="B3758:B3759"/>
    <mergeCell ref="C3758:F3758"/>
    <mergeCell ref="C3759:F3759"/>
    <mergeCell ref="C3751:C3753"/>
    <mergeCell ref="B3760:B3761"/>
    <mergeCell ref="C3760:F3760"/>
    <mergeCell ref="C3761:F3761"/>
    <mergeCell ref="B3762:B3763"/>
    <mergeCell ref="C3762:F3762"/>
    <mergeCell ref="C3763:F3763"/>
    <mergeCell ref="B3764:B3765"/>
    <mergeCell ref="C3764:F3764"/>
    <mergeCell ref="C3765:F3765"/>
    <mergeCell ref="C3766:F3766"/>
    <mergeCell ref="B3771:B3772"/>
    <mergeCell ref="C3771:F3771"/>
    <mergeCell ref="C3772:F3772"/>
    <mergeCell ref="C3773:F3773"/>
    <mergeCell ref="C3774:F3774"/>
    <mergeCell ref="C3775:F3775"/>
    <mergeCell ref="D3778:F3778"/>
    <mergeCell ref="B3766:B3767"/>
    <mergeCell ref="C3767:F3767"/>
    <mergeCell ref="B3768:B3770"/>
    <mergeCell ref="C3768:F3768"/>
    <mergeCell ref="C3769:F3770"/>
    <mergeCell ref="B3773:B3774"/>
    <mergeCell ref="C3777:F3777"/>
    <mergeCell ref="D3779:F3779"/>
    <mergeCell ref="D3780:F3780"/>
    <mergeCell ref="D3781:F3781"/>
    <mergeCell ref="C3778:C3780"/>
    <mergeCell ref="D3782:F3782"/>
    <mergeCell ref="G3769:G3770"/>
    <mergeCell ref="H3769:H3770"/>
    <mergeCell ref="I3769:I3770"/>
    <mergeCell ref="D3783:F3783"/>
    <mergeCell ref="D3784:F3784"/>
    <mergeCell ref="D3785:F3785"/>
    <mergeCell ref="D3786:F3786"/>
    <mergeCell ref="D3787:F3787"/>
    <mergeCell ref="D3788:F3788"/>
    <mergeCell ref="D3789:F3789"/>
    <mergeCell ref="D3790:F3790"/>
    <mergeCell ref="D3791:F3791"/>
    <mergeCell ref="C3781:C3782"/>
    <mergeCell ref="D3792:F3792"/>
    <mergeCell ref="D3793:F3793"/>
    <mergeCell ref="B3796:B3797"/>
    <mergeCell ref="C3796:F3796"/>
    <mergeCell ref="C3797:F3797"/>
    <mergeCell ref="C3787:C3789"/>
    <mergeCell ref="C3790:C3792"/>
    <mergeCell ref="C3793:C3795"/>
    <mergeCell ref="D3794:F3794"/>
    <mergeCell ref="D3795:F3795"/>
    <mergeCell ref="C3798:F3798"/>
    <mergeCell ref="C3799:F3799"/>
    <mergeCell ref="B3800:B3801"/>
    <mergeCell ref="C3800:F3800"/>
    <mergeCell ref="C3801:F3801"/>
    <mergeCell ref="B3802:B3803"/>
    <mergeCell ref="C3802:F3802"/>
    <mergeCell ref="C3803:F3803"/>
    <mergeCell ref="D3869:F3869"/>
    <mergeCell ref="C3839:F3839"/>
    <mergeCell ref="C3840:F3840"/>
    <mergeCell ref="A3812:A3816"/>
    <mergeCell ref="B3815:F3815"/>
    <mergeCell ref="B3816:F3816"/>
    <mergeCell ref="C3817:F3817"/>
    <mergeCell ref="B3819:F3819"/>
    <mergeCell ref="B3824:B3825"/>
    <mergeCell ref="B3826:B3830"/>
    <mergeCell ref="B3831:B3835"/>
    <mergeCell ref="B3822:B3823"/>
    <mergeCell ref="C3822:F3822"/>
    <mergeCell ref="C3823:F3823"/>
    <mergeCell ref="C3824:F3824"/>
    <mergeCell ref="C3825:F3825"/>
    <mergeCell ref="C3826:F3826"/>
    <mergeCell ref="C3827:F3827"/>
    <mergeCell ref="C3828:F3828"/>
    <mergeCell ref="C3829:F3829"/>
    <mergeCell ref="C3830:F3830"/>
    <mergeCell ref="C3831:F3831"/>
    <mergeCell ref="C3832:F3832"/>
    <mergeCell ref="C3833:F3833"/>
    <mergeCell ref="C3834:F3834"/>
    <mergeCell ref="C3835:F3835"/>
    <mergeCell ref="C3836:F3836"/>
    <mergeCell ref="C3837:F3837"/>
    <mergeCell ref="C3838:F3838"/>
    <mergeCell ref="B3812:F3812"/>
    <mergeCell ref="B3813:F3813"/>
    <mergeCell ref="B3814:F3814"/>
    <mergeCell ref="D3908:F3908"/>
    <mergeCell ref="C3909:C3910"/>
    <mergeCell ref="D3909:F3909"/>
    <mergeCell ref="D3910:F3910"/>
    <mergeCell ref="D3867:F3867"/>
    <mergeCell ref="B3870:F3870"/>
    <mergeCell ref="B3871:F3871"/>
    <mergeCell ref="B3872:F3872"/>
    <mergeCell ref="B3875:F3875"/>
    <mergeCell ref="A3876:A3887"/>
    <mergeCell ref="B3876:B3878"/>
    <mergeCell ref="C3876:F3876"/>
    <mergeCell ref="C3877:F3877"/>
    <mergeCell ref="C3878:F3878"/>
    <mergeCell ref="B3879:B3881"/>
    <mergeCell ref="C3879:F3879"/>
    <mergeCell ref="C3880:F3880"/>
    <mergeCell ref="C3881:F3881"/>
    <mergeCell ref="B3882:B3884"/>
    <mergeCell ref="C3882:F3882"/>
    <mergeCell ref="C3883:F3883"/>
    <mergeCell ref="C3884:F3884"/>
    <mergeCell ref="B3885:B3887"/>
    <mergeCell ref="C3885:F3885"/>
    <mergeCell ref="C3886:F3886"/>
    <mergeCell ref="C3887:F3887"/>
    <mergeCell ref="A3865:A3875"/>
    <mergeCell ref="B3865:B3869"/>
    <mergeCell ref="C3865:F3865"/>
    <mergeCell ref="C3866:F3866"/>
    <mergeCell ref="C3867:C3869"/>
    <mergeCell ref="D3868:F3868"/>
    <mergeCell ref="C3923:C3924"/>
    <mergeCell ref="D3923:F3923"/>
    <mergeCell ref="D3924:F3924"/>
    <mergeCell ref="C3925:C3926"/>
    <mergeCell ref="C3888:F3888"/>
    <mergeCell ref="C3889:F3889"/>
    <mergeCell ref="C3890:F3890"/>
    <mergeCell ref="C3891:F3891"/>
    <mergeCell ref="C3892:F3892"/>
    <mergeCell ref="C3893:F3893"/>
    <mergeCell ref="B3894:B3896"/>
    <mergeCell ref="C3894:F3894"/>
    <mergeCell ref="C3895:F3895"/>
    <mergeCell ref="C3896:F3896"/>
    <mergeCell ref="B3897:B3910"/>
    <mergeCell ref="C3897:C3898"/>
    <mergeCell ref="D3897:F3897"/>
    <mergeCell ref="D3898:F3898"/>
    <mergeCell ref="C3899:C3900"/>
    <mergeCell ref="D3899:F3899"/>
    <mergeCell ref="D3900:F3900"/>
    <mergeCell ref="C3901:C3902"/>
    <mergeCell ref="D3901:F3901"/>
    <mergeCell ref="D3902:F3902"/>
    <mergeCell ref="C3903:C3904"/>
    <mergeCell ref="D3903:F3903"/>
    <mergeCell ref="D3904:F3904"/>
    <mergeCell ref="C3905:C3906"/>
    <mergeCell ref="D3905:F3905"/>
    <mergeCell ref="D3906:F3906"/>
    <mergeCell ref="C3907:C3908"/>
    <mergeCell ref="D3907:F3907"/>
    <mergeCell ref="C3911:C3912"/>
    <mergeCell ref="D3911:F3911"/>
    <mergeCell ref="D3912:F3912"/>
    <mergeCell ref="C3913:C3914"/>
    <mergeCell ref="D3913:F3913"/>
    <mergeCell ref="D3914:F3914"/>
    <mergeCell ref="C3915:C3916"/>
    <mergeCell ref="D3915:F3915"/>
    <mergeCell ref="D3916:F3916"/>
    <mergeCell ref="C3917:C3918"/>
    <mergeCell ref="D3917:F3917"/>
    <mergeCell ref="D3918:F3918"/>
    <mergeCell ref="C3919:C3920"/>
    <mergeCell ref="D3919:F3919"/>
    <mergeCell ref="D3920:F3920"/>
    <mergeCell ref="C3921:C3922"/>
    <mergeCell ref="D3921:F3921"/>
    <mergeCell ref="D3922:F3922"/>
    <mergeCell ref="D3945:F3945"/>
    <mergeCell ref="D3946:F3946"/>
    <mergeCell ref="C3969:C3970"/>
    <mergeCell ref="C3947:C3948"/>
    <mergeCell ref="D3947:F3947"/>
    <mergeCell ref="D3948:F3948"/>
    <mergeCell ref="C3949:C3950"/>
    <mergeCell ref="D3949:F3949"/>
    <mergeCell ref="D3950:F3950"/>
    <mergeCell ref="C3935:C3936"/>
    <mergeCell ref="D3935:F3935"/>
    <mergeCell ref="D3936:F3936"/>
    <mergeCell ref="C3937:C3938"/>
    <mergeCell ref="D3937:F3937"/>
    <mergeCell ref="D3938:F3938"/>
    <mergeCell ref="C3939:C3940"/>
    <mergeCell ref="D3939:F3939"/>
    <mergeCell ref="D3940:F3940"/>
    <mergeCell ref="C3941:C3942"/>
    <mergeCell ref="D3953:F3953"/>
    <mergeCell ref="D3954:F3954"/>
    <mergeCell ref="C3955:C3956"/>
    <mergeCell ref="D3955:F3955"/>
    <mergeCell ref="D3956:F3956"/>
    <mergeCell ref="C3973:C3974"/>
    <mergeCell ref="D3973:F3973"/>
    <mergeCell ref="D3974:F3974"/>
    <mergeCell ref="C3959:C3960"/>
    <mergeCell ref="C3961:C3962"/>
    <mergeCell ref="C3784:C3786"/>
    <mergeCell ref="A3977:F3977"/>
    <mergeCell ref="D3646:D3648"/>
    <mergeCell ref="D3925:F3925"/>
    <mergeCell ref="D3926:F3926"/>
    <mergeCell ref="C3927:C3928"/>
    <mergeCell ref="D3927:F3927"/>
    <mergeCell ref="D3928:F3928"/>
    <mergeCell ref="C3929:C3930"/>
    <mergeCell ref="D3929:F3929"/>
    <mergeCell ref="D3930:F3930"/>
    <mergeCell ref="C3931:C3932"/>
    <mergeCell ref="D3931:F3931"/>
    <mergeCell ref="D3932:F3932"/>
    <mergeCell ref="C3933:C3934"/>
    <mergeCell ref="D3933:F3933"/>
    <mergeCell ref="D3934:F3934"/>
    <mergeCell ref="C3975:C3976"/>
    <mergeCell ref="D3975:F3975"/>
    <mergeCell ref="D3976:F3976"/>
    <mergeCell ref="D3941:F3941"/>
    <mergeCell ref="D3942:F3942"/>
    <mergeCell ref="C3943:C3944"/>
    <mergeCell ref="D3943:F3943"/>
    <mergeCell ref="D3944:F3944"/>
    <mergeCell ref="D3972:F3972"/>
    <mergeCell ref="C3945:C3946"/>
    <mergeCell ref="A3978:B3980"/>
    <mergeCell ref="C3978:F3978"/>
    <mergeCell ref="C3979:F3979"/>
    <mergeCell ref="C3980:F3980"/>
    <mergeCell ref="B3873:F3873"/>
    <mergeCell ref="B3874:F3874"/>
    <mergeCell ref="D3957:F3957"/>
    <mergeCell ref="D3958:F3958"/>
    <mergeCell ref="D3959:F3959"/>
    <mergeCell ref="D3960:F3960"/>
    <mergeCell ref="D3961:F3961"/>
    <mergeCell ref="D3962:F3962"/>
    <mergeCell ref="C3963:C3964"/>
    <mergeCell ref="D3963:F3963"/>
    <mergeCell ref="D3964:F3964"/>
    <mergeCell ref="C3965:C3966"/>
    <mergeCell ref="D3965:F3965"/>
    <mergeCell ref="D3966:F3966"/>
    <mergeCell ref="C3967:C3968"/>
    <mergeCell ref="D3967:F3967"/>
    <mergeCell ref="D3968:F3968"/>
    <mergeCell ref="B3911:B3957"/>
    <mergeCell ref="A3897:A3957"/>
    <mergeCell ref="D3969:F3969"/>
    <mergeCell ref="D3970:F3970"/>
    <mergeCell ref="B3971:B3976"/>
    <mergeCell ref="C3971:C3972"/>
    <mergeCell ref="D3971:F3971"/>
    <mergeCell ref="C3951:C3952"/>
    <mergeCell ref="D3951:F3951"/>
    <mergeCell ref="D3952:F3952"/>
    <mergeCell ref="C3953:C3954"/>
    <mergeCell ref="B201:B213"/>
    <mergeCell ref="C208:C213"/>
    <mergeCell ref="D212:D213"/>
    <mergeCell ref="C247:C252"/>
    <mergeCell ref="B240:B252"/>
    <mergeCell ref="D247:D248"/>
    <mergeCell ref="B279:B291"/>
    <mergeCell ref="C280:C283"/>
    <mergeCell ref="B344:B356"/>
    <mergeCell ref="C351:C356"/>
    <mergeCell ref="B383:B395"/>
    <mergeCell ref="B422:B434"/>
    <mergeCell ref="C455:C458"/>
    <mergeCell ref="B448:B460"/>
    <mergeCell ref="D457:D458"/>
    <mergeCell ref="C492:C493"/>
    <mergeCell ref="B487:B499"/>
    <mergeCell ref="C206:C207"/>
    <mergeCell ref="D208:D209"/>
    <mergeCell ref="D210:D211"/>
    <mergeCell ref="C253:F253"/>
    <mergeCell ref="C258:C259"/>
    <mergeCell ref="D258:F258"/>
    <mergeCell ref="D259:F259"/>
    <mergeCell ref="C260:C265"/>
    <mergeCell ref="D223:D224"/>
    <mergeCell ref="D225:D226"/>
    <mergeCell ref="B227:B239"/>
    <mergeCell ref="C227:F227"/>
    <mergeCell ref="C232:C233"/>
    <mergeCell ref="D232:F232"/>
    <mergeCell ref="D233:F233"/>
    <mergeCell ref="B802:B818"/>
    <mergeCell ref="C803:C810"/>
    <mergeCell ref="B836:B852"/>
    <mergeCell ref="C837:C844"/>
    <mergeCell ref="B870:B886"/>
    <mergeCell ref="C871:C878"/>
    <mergeCell ref="B904:B920"/>
    <mergeCell ref="B938:B954"/>
    <mergeCell ref="C947:C954"/>
    <mergeCell ref="B972:B988"/>
    <mergeCell ref="C981:C988"/>
    <mergeCell ref="A983:A1022"/>
    <mergeCell ref="B1006:B1022"/>
    <mergeCell ref="C1015:C1022"/>
    <mergeCell ref="A808:A842"/>
    <mergeCell ref="A843:A877"/>
    <mergeCell ref="A878:A912"/>
    <mergeCell ref="A913:A947"/>
    <mergeCell ref="C913:C920"/>
    <mergeCell ref="C802:F802"/>
    <mergeCell ref="D803:F803"/>
    <mergeCell ref="D805:D806"/>
    <mergeCell ref="E805:F805"/>
    <mergeCell ref="E806:F806"/>
    <mergeCell ref="A773:A807"/>
    <mergeCell ref="B785:B801"/>
    <mergeCell ref="C794:C801"/>
    <mergeCell ref="D794:F794"/>
    <mergeCell ref="D796:D797"/>
    <mergeCell ref="E796:F796"/>
    <mergeCell ref="E797:F797"/>
    <mergeCell ref="D799:D800"/>
    <mergeCell ref="B1297:B1306"/>
    <mergeCell ref="B1327:B1336"/>
    <mergeCell ref="C1330:C1336"/>
    <mergeCell ref="B1357:B1380"/>
    <mergeCell ref="A1357:A1402"/>
    <mergeCell ref="C1357:C1379"/>
    <mergeCell ref="B1381:B1404"/>
    <mergeCell ref="C1381:C1403"/>
    <mergeCell ref="D1436:D1439"/>
    <mergeCell ref="C1429:C1451"/>
    <mergeCell ref="B1429:B1452"/>
    <mergeCell ref="C1453:C1475"/>
    <mergeCell ref="B1453:B1476"/>
    <mergeCell ref="C1501:C1523"/>
    <mergeCell ref="B1501:B1524"/>
    <mergeCell ref="D1260:F1260"/>
    <mergeCell ref="D1261:F1261"/>
    <mergeCell ref="D1262:F1262"/>
    <mergeCell ref="A1263:A1297"/>
    <mergeCell ref="D1263:F1263"/>
    <mergeCell ref="D1264:F1264"/>
    <mergeCell ref="D1265:F1265"/>
    <mergeCell ref="D1266:F1266"/>
    <mergeCell ref="B1287:B1296"/>
    <mergeCell ref="C1287:F1287"/>
    <mergeCell ref="C1288:C1289"/>
    <mergeCell ref="D1288:F1288"/>
    <mergeCell ref="D1289:F1289"/>
    <mergeCell ref="C1290:C1296"/>
    <mergeCell ref="D1290:F1290"/>
    <mergeCell ref="D1291:F1291"/>
    <mergeCell ref="D1292:F1292"/>
    <mergeCell ref="B1573:B1596"/>
    <mergeCell ref="C1573:C1595"/>
    <mergeCell ref="C1597:C1619"/>
    <mergeCell ref="B1597:B1620"/>
    <mergeCell ref="C1645:C1667"/>
    <mergeCell ref="B1645:B1668"/>
    <mergeCell ref="C1669:C1691"/>
    <mergeCell ref="B1669:B1692"/>
    <mergeCell ref="C1717:C1739"/>
    <mergeCell ref="B1717:B1740"/>
    <mergeCell ref="C1741:C1763"/>
    <mergeCell ref="B1741:B1764"/>
    <mergeCell ref="B1765:B1788"/>
    <mergeCell ref="C1813:C1835"/>
    <mergeCell ref="D1820:D1823"/>
    <mergeCell ref="B1813:B1836"/>
    <mergeCell ref="E1822:E1823"/>
    <mergeCell ref="D1573:F1573"/>
    <mergeCell ref="D1574:E1575"/>
    <mergeCell ref="D1576:E1577"/>
    <mergeCell ref="D1580:D1583"/>
    <mergeCell ref="E1582:E1583"/>
    <mergeCell ref="D1584:E1585"/>
    <mergeCell ref="E1700:E1701"/>
    <mergeCell ref="D1687:E1688"/>
    <mergeCell ref="D1674:E1675"/>
    <mergeCell ref="E1676:E1677"/>
    <mergeCell ref="C1716:F1716"/>
    <mergeCell ref="D1665:E1666"/>
    <mergeCell ref="D1667:F1667"/>
    <mergeCell ref="C1668:F1668"/>
    <mergeCell ref="D1641:E1642"/>
    <mergeCell ref="C1957:C1979"/>
    <mergeCell ref="B1957:B1980"/>
    <mergeCell ref="D1962:E1963"/>
    <mergeCell ref="B1981:B2004"/>
    <mergeCell ref="C1981:C2003"/>
    <mergeCell ref="D1997:E1998"/>
    <mergeCell ref="C2029:C2051"/>
    <mergeCell ref="B2029:B2052"/>
    <mergeCell ref="D2032:E2033"/>
    <mergeCell ref="B1861:B1884"/>
    <mergeCell ref="D1901:E1902"/>
    <mergeCell ref="D1903:E1904"/>
    <mergeCell ref="D1905:E1906"/>
    <mergeCell ref="D1853:E1854"/>
    <mergeCell ref="D1855:E1856"/>
    <mergeCell ref="D1982:E1983"/>
    <mergeCell ref="D1984:E1985"/>
    <mergeCell ref="D1986:E1987"/>
    <mergeCell ref="D1929:E1930"/>
    <mergeCell ref="D1931:F1931"/>
    <mergeCell ref="C1932:F1932"/>
    <mergeCell ref="D1907:F1907"/>
    <mergeCell ref="C1908:F1908"/>
    <mergeCell ref="D1909:F1909"/>
    <mergeCell ref="D1910:E1911"/>
    <mergeCell ref="D1912:E1913"/>
    <mergeCell ref="D1914:E1915"/>
    <mergeCell ref="E1916:E1917"/>
    <mergeCell ref="D2066:E2068"/>
    <mergeCell ref="C2053:C2075"/>
    <mergeCell ref="B2053:B2076"/>
    <mergeCell ref="A2033:A2076"/>
    <mergeCell ref="B2077:B2108"/>
    <mergeCell ref="B2109:B2140"/>
    <mergeCell ref="C2205:C2213"/>
    <mergeCell ref="B2205:B2236"/>
    <mergeCell ref="D2207:D2210"/>
    <mergeCell ref="C2237:C2245"/>
    <mergeCell ref="B2237:B2268"/>
    <mergeCell ref="B2269:B2300"/>
    <mergeCell ref="D2312:D2313"/>
    <mergeCell ref="C2310:C2318"/>
    <mergeCell ref="B2301:B2332"/>
    <mergeCell ref="C2342:C2350"/>
    <mergeCell ref="B2333:B2364"/>
    <mergeCell ref="E2060:E2061"/>
    <mergeCell ref="D2064:E2065"/>
    <mergeCell ref="D2069:E2070"/>
    <mergeCell ref="D2071:E2072"/>
    <mergeCell ref="D2073:E2074"/>
    <mergeCell ref="D2075:F2075"/>
    <mergeCell ref="A2103:A2137"/>
    <mergeCell ref="C2103:C2105"/>
    <mergeCell ref="D2103:F2103"/>
    <mergeCell ref="D2104:F2104"/>
    <mergeCell ref="D2105:F2105"/>
    <mergeCell ref="D2099:F2099"/>
    <mergeCell ref="C2132:C2134"/>
    <mergeCell ref="D2132:F2132"/>
    <mergeCell ref="D2133:F2133"/>
    <mergeCell ref="B2365:B2396"/>
    <mergeCell ref="B2397:B2428"/>
    <mergeCell ref="C2417:C2419"/>
    <mergeCell ref="B2429:B2460"/>
    <mergeCell ref="C2452:C2454"/>
    <mergeCell ref="C2487:C2489"/>
    <mergeCell ref="B2461:B2492"/>
    <mergeCell ref="C2522:C2524"/>
    <mergeCell ref="B2493:B2524"/>
    <mergeCell ref="B2557:B2588"/>
    <mergeCell ref="C2557:C2565"/>
    <mergeCell ref="B2589:B2621"/>
    <mergeCell ref="C2589:C2598"/>
    <mergeCell ref="B2622:B2653"/>
    <mergeCell ref="C2622:C2630"/>
    <mergeCell ref="B2654:B2685"/>
    <mergeCell ref="C2695:C2703"/>
    <mergeCell ref="B2686:B2717"/>
    <mergeCell ref="C2715:C2717"/>
    <mergeCell ref="C2490:C2492"/>
    <mergeCell ref="C2511:D2512"/>
    <mergeCell ref="D2427:F2427"/>
    <mergeCell ref="D2428:F2428"/>
    <mergeCell ref="C2429:C2437"/>
    <mergeCell ref="D2429:F2429"/>
    <mergeCell ref="E2430:F2431"/>
    <mergeCell ref="C2447:D2448"/>
    <mergeCell ref="E2447:F2447"/>
    <mergeCell ref="E2448:F2448"/>
    <mergeCell ref="C2449:C2451"/>
    <mergeCell ref="D2449:F2449"/>
    <mergeCell ref="D2450:F2450"/>
    <mergeCell ref="C2727:C2735"/>
    <mergeCell ref="B2718:B2749"/>
    <mergeCell ref="B2750:B2781"/>
    <mergeCell ref="B2782:B2813"/>
    <mergeCell ref="C2802:C2804"/>
    <mergeCell ref="B2814:B2845"/>
    <mergeCell ref="C2837:C2839"/>
    <mergeCell ref="B2846:B2877"/>
    <mergeCell ref="C2872:C2874"/>
    <mergeCell ref="B2878:B2909"/>
    <mergeCell ref="C2907:C2909"/>
    <mergeCell ref="B2942:B2973"/>
    <mergeCell ref="C2942:C2950"/>
    <mergeCell ref="B2974:B3006"/>
    <mergeCell ref="C2974:C2983"/>
    <mergeCell ref="C3007:C3015"/>
    <mergeCell ref="B3007:B3038"/>
    <mergeCell ref="C2995:C2997"/>
    <mergeCell ref="C2936:C2938"/>
    <mergeCell ref="C2898:C2900"/>
    <mergeCell ref="C2875:C2877"/>
    <mergeCell ref="C2896:D2897"/>
    <mergeCell ref="D2746:F2746"/>
    <mergeCell ref="C2747:C2749"/>
    <mergeCell ref="D2747:F2747"/>
    <mergeCell ref="D2748:F2748"/>
    <mergeCell ref="D2749:F2749"/>
    <mergeCell ref="C2750:C2758"/>
    <mergeCell ref="D2750:F2750"/>
    <mergeCell ref="E2751:F2752"/>
    <mergeCell ref="D3034:F3034"/>
    <mergeCell ref="D3035:F3035"/>
    <mergeCell ref="B3039:B3082"/>
    <mergeCell ref="A3039:A3082"/>
    <mergeCell ref="C3081:C3083"/>
    <mergeCell ref="C3117:C3119"/>
    <mergeCell ref="B3185:B3192"/>
    <mergeCell ref="B3217:B3224"/>
    <mergeCell ref="B3257:B3264"/>
    <mergeCell ref="B3289:B3296"/>
    <mergeCell ref="B3321:B3328"/>
    <mergeCell ref="B3361:B3368"/>
    <mergeCell ref="B3393:B3400"/>
    <mergeCell ref="C3393:C3398"/>
    <mergeCell ref="B3465:B3472"/>
    <mergeCell ref="C3465:C3470"/>
    <mergeCell ref="B3497:B3504"/>
    <mergeCell ref="B3537:B3544"/>
    <mergeCell ref="C3537:C3542"/>
    <mergeCell ref="C3497:C3502"/>
    <mergeCell ref="B3481:B3488"/>
    <mergeCell ref="C3481:C3486"/>
    <mergeCell ref="C3457:C3462"/>
    <mergeCell ref="B3457:B3464"/>
    <mergeCell ref="B3369:B3376"/>
    <mergeCell ref="C3369:C3374"/>
    <mergeCell ref="C3385:C3390"/>
    <mergeCell ref="A3363:A3368"/>
    <mergeCell ref="A3328:A3362"/>
    <mergeCell ref="C3328:F3328"/>
    <mergeCell ref="B3329:B3336"/>
    <mergeCell ref="C3329:F3329"/>
    <mergeCell ref="C3330:F3330"/>
    <mergeCell ref="C3331:F3331"/>
    <mergeCell ref="B3569:B3576"/>
    <mergeCell ref="C3569:C3574"/>
    <mergeCell ref="A3573:A3608"/>
    <mergeCell ref="B3601:B3608"/>
    <mergeCell ref="B3641:C3644"/>
    <mergeCell ref="A3609:A3648"/>
    <mergeCell ref="D3642:D3644"/>
    <mergeCell ref="B3712:B3713"/>
    <mergeCell ref="A3678:A3719"/>
    <mergeCell ref="A3733:A3753"/>
    <mergeCell ref="B3745:B3753"/>
    <mergeCell ref="A3775:A3795"/>
    <mergeCell ref="B3778:B3786"/>
    <mergeCell ref="B3817:B3818"/>
    <mergeCell ref="A3817:A3823"/>
    <mergeCell ref="B3836:B3864"/>
    <mergeCell ref="A3824:A3864"/>
    <mergeCell ref="B3645:C3648"/>
    <mergeCell ref="B3804:B3805"/>
    <mergeCell ref="B3806:B3807"/>
    <mergeCell ref="B3808:B3809"/>
    <mergeCell ref="C3808:F3808"/>
    <mergeCell ref="C3809:F3809"/>
    <mergeCell ref="C3818:F3818"/>
    <mergeCell ref="B3820:B3821"/>
    <mergeCell ref="C3820:F3820"/>
    <mergeCell ref="C3821:F3821"/>
    <mergeCell ref="C3805:F3805"/>
    <mergeCell ref="B3810:B3811"/>
    <mergeCell ref="C3810:F3810"/>
    <mergeCell ref="C3811:F3811"/>
    <mergeCell ref="C3804:F3804"/>
  </mergeCells>
  <phoneticPr fontId="2" type="noConversion"/>
  <pageMargins left="0.47244094488188981" right="0.47244094488188981" top="0.47244094488188981" bottom="0.47244094488188981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目錄</vt:lpstr>
      <vt:lpstr>上網版</vt:lpstr>
      <vt:lpstr>上網版!Print_Area</vt:lpstr>
      <vt:lpstr>上網版!Print_Titles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2017-06-03T05:33:46Z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-1661490689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