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<sst xmlns="http://schemas.openxmlformats.org/spreadsheetml/2006/main" count="46" uniqueCount="37">
  <si>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特別收入基金平衡綜計表</t>
  </si>
  <si>
    <t>中華民國99年12月31日</t>
  </si>
  <si>
    <t>科目</t>
  </si>
  <si>
    <t>本年度決算數</t>
  </si>
  <si>
    <t>金額</t>
  </si>
  <si>
    <t>%</t>
  </si>
  <si>
    <t>上年度決算數</t>
  </si>
  <si>
    <t>比較增（+）減（-）</t>
  </si>
  <si>
    <t>單位：新臺幣元</t>
  </si>
  <si>
    <t>資產</t>
  </si>
  <si>
    <t>流動資產</t>
  </si>
  <si>
    <t>現金</t>
  </si>
  <si>
    <t>銀行存款</t>
  </si>
  <si>
    <t>應收款項</t>
  </si>
  <si>
    <t>應收帳款</t>
  </si>
  <si>
    <t>預付款項</t>
  </si>
  <si>
    <t>預付費用</t>
  </si>
  <si>
    <t>資產總額</t>
  </si>
  <si>
    <t>備忘科目：</t>
  </si>
  <si>
    <t>信託代理與保證資產</t>
  </si>
  <si>
    <t>保管有價證券</t>
  </si>
  <si>
    <t>負債</t>
  </si>
  <si>
    <t>應付款項</t>
  </si>
  <si>
    <t>應付帳款</t>
  </si>
  <si>
    <t>其他負債</t>
  </si>
  <si>
    <t>應付債券溢價</t>
  </si>
  <si>
    <t>什項負債</t>
  </si>
  <si>
    <t>基金餘額</t>
  </si>
  <si>
    <t>累積餘額</t>
  </si>
  <si>
    <t>本期賸餘</t>
  </si>
  <si>
    <t>本期短絀</t>
  </si>
  <si>
    <t>信託代理與保證負債</t>
  </si>
  <si>
    <t>應付保管有價證券</t>
  </si>
  <si>
    <t>流動負債</t>
  </si>
  <si>
    <t>負債及淨值總額</t>
  </si>
  <si>
    <t>臺中市附屬單位決算</t>
  </si>
  <si>
    <t>（依科目分列）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</si>
</sst>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E+00"/>
    <numFmt numFmtId="177" formatCode="_-* #,##0.0_-;\-* #,##0.0_-;_-* &quot;-&quot;??_-;_-@_-"/>
    <numFmt numFmtId="178" formatCode="_-* #,##0_-;\-* #,##0_-;_-* &quot;-&quot;??_-;_-@_-"/>
    <numFmt numFmtId="179" formatCode="#,##0_);[Red]\(#,##0\)"/>
    <numFmt numFmtId="180" formatCode="#,##0_ "/>
    <numFmt numFmtId="181" formatCode="#,##0.00_ 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6"/>
      <name val="新細明體"/>
      <family val="1"/>
    </font>
    <font>
      <b/>
      <sz val="10"/>
      <name val="新細明體"/>
      <family val="1"/>
    </font>
    <font>
      <b/>
      <u val="single"/>
      <sz val="16"/>
      <name val="新細明體"/>
      <family val="1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33" applyNumberFormat="1" applyFont="1" applyAlignment="1">
      <alignment vertical="center"/>
    </xf>
    <xf numFmtId="180" fontId="2" fillId="0" borderId="0" xfId="33" applyNumberFormat="1" applyFont="1" applyAlignment="1">
      <alignment vertical="center"/>
    </xf>
    <xf numFmtId="181" fontId="2" fillId="0" borderId="11" xfId="33" applyNumberFormat="1" applyFont="1" applyBorder="1" applyAlignment="1">
      <alignment vertical="center"/>
    </xf>
    <xf numFmtId="181" fontId="2" fillId="0" borderId="12" xfId="33" applyNumberFormat="1" applyFont="1" applyBorder="1" applyAlignment="1">
      <alignment vertical="center"/>
    </xf>
    <xf numFmtId="178" fontId="2" fillId="0" borderId="12" xfId="33" applyNumberFormat="1" applyFont="1" applyBorder="1" applyAlignment="1">
      <alignment vertical="center"/>
    </xf>
    <xf numFmtId="178" fontId="2" fillId="0" borderId="13" xfId="33" applyNumberFormat="1" applyFont="1" applyBorder="1" applyAlignment="1">
      <alignment vertical="center"/>
    </xf>
    <xf numFmtId="180" fontId="2" fillId="0" borderId="14" xfId="33" applyNumberFormat="1" applyFont="1" applyBorder="1" applyAlignment="1">
      <alignment vertical="center"/>
    </xf>
    <xf numFmtId="178" fontId="2" fillId="0" borderId="14" xfId="33" applyNumberFormat="1" applyFont="1" applyBorder="1" applyAlignment="1">
      <alignment vertical="center"/>
    </xf>
    <xf numFmtId="180" fontId="2" fillId="0" borderId="15" xfId="33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4" fillId="0" borderId="12" xfId="0" applyFont="1" applyBorder="1" applyAlignment="1">
      <alignment horizontal="left" vertical="center" indent="1"/>
    </xf>
    <xf numFmtId="178" fontId="2" fillId="0" borderId="16" xfId="33" applyNumberFormat="1" applyFont="1" applyBorder="1" applyAlignment="1">
      <alignment vertical="center"/>
    </xf>
    <xf numFmtId="180" fontId="2" fillId="0" borderId="12" xfId="33" applyNumberFormat="1" applyFont="1" applyBorder="1" applyAlignment="1">
      <alignment vertical="center"/>
    </xf>
    <xf numFmtId="180" fontId="2" fillId="0" borderId="16" xfId="33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D21" sqref="D21"/>
    </sheetView>
  </sheetViews>
  <sheetFormatPr defaultColWidth="9.00390625" defaultRowHeight="16.5"/>
  <cols>
    <col min="1" max="1" width="22.50390625" style="0" customWidth="1"/>
    <col min="2" max="2" width="15.625" style="0" customWidth="1"/>
    <col min="3" max="3" width="6.625" style="0" customWidth="1"/>
    <col min="4" max="4" width="15.625" style="0" customWidth="1"/>
    <col min="5" max="5" width="6.625" style="0" customWidth="1"/>
    <col min="6" max="6" width="15.625" style="0" customWidth="1"/>
    <col min="7" max="7" width="6.625" style="0" customWidth="1"/>
  </cols>
  <sheetData>
    <row r="1" spans="1:7" ht="33" customHeight="1">
      <c r="A1" s="24" t="s">
        <v>35</v>
      </c>
      <c r="B1" s="24"/>
      <c r="C1" s="24"/>
      <c r="D1" s="24"/>
      <c r="E1" s="24"/>
      <c r="F1" s="24"/>
      <c r="G1" s="24"/>
    </row>
    <row r="2" spans="2:7" ht="25.5" customHeight="1">
      <c r="B2" s="30" t="s">
        <v>0</v>
      </c>
      <c r="C2" s="30"/>
      <c r="D2" s="30"/>
      <c r="E2" s="30"/>
      <c r="F2" s="29" t="s">
        <v>36</v>
      </c>
      <c r="G2" s="29"/>
    </row>
    <row r="3" spans="2:7" s="3" customFormat="1" ht="14.25">
      <c r="B3" s="26" t="s">
        <v>1</v>
      </c>
      <c r="C3" s="26"/>
      <c r="D3" s="26"/>
      <c r="E3" s="26"/>
      <c r="F3" s="25" t="s">
        <v>8</v>
      </c>
      <c r="G3" s="25"/>
    </row>
    <row r="4" spans="1:7" ht="18" customHeight="1">
      <c r="A4" s="23" t="s">
        <v>2</v>
      </c>
      <c r="B4" s="27" t="s">
        <v>3</v>
      </c>
      <c r="C4" s="28"/>
      <c r="D4" s="27" t="s">
        <v>6</v>
      </c>
      <c r="E4" s="28"/>
      <c r="F4" s="2" t="s">
        <v>7</v>
      </c>
      <c r="G4" s="2"/>
    </row>
    <row r="5" spans="1:7" ht="18" customHeight="1">
      <c r="A5" s="23"/>
      <c r="B5" s="1" t="s">
        <v>4</v>
      </c>
      <c r="C5" s="1" t="s">
        <v>5</v>
      </c>
      <c r="D5" s="1" t="s">
        <v>4</v>
      </c>
      <c r="E5" s="1" t="s">
        <v>5</v>
      </c>
      <c r="F5" s="1" t="s">
        <v>4</v>
      </c>
      <c r="G5" s="1" t="s">
        <v>5</v>
      </c>
    </row>
    <row r="6" spans="1:7" ht="18" customHeight="1">
      <c r="A6" s="13" t="s">
        <v>9</v>
      </c>
      <c r="B6" s="5">
        <f>B7</f>
        <v>1083925419</v>
      </c>
      <c r="C6" s="6">
        <f>ROUND((B6/B6*100),2)</f>
        <v>100</v>
      </c>
      <c r="D6" s="4">
        <f>D7</f>
        <v>558994910</v>
      </c>
      <c r="E6" s="6">
        <f>ROUND((D6/D14*100),2)</f>
        <v>100</v>
      </c>
      <c r="F6" s="5">
        <f>B6-D6</f>
        <v>524930509</v>
      </c>
      <c r="G6" s="6">
        <f aca="true" t="shared" si="0" ref="G6:G11">F6/D6*100</f>
        <v>93.90613395746304</v>
      </c>
    </row>
    <row r="7" spans="1:7" ht="18" customHeight="1">
      <c r="A7" s="14" t="s">
        <v>10</v>
      </c>
      <c r="B7" s="5">
        <f>B8+B10+B12</f>
        <v>1083925419</v>
      </c>
      <c r="C7" s="7">
        <f>ROUND((B7/B6*100),2)</f>
        <v>100</v>
      </c>
      <c r="D7" s="4">
        <f>D8+D10+D12</f>
        <v>558994910</v>
      </c>
      <c r="E7" s="7">
        <f>ROUND((D7/D14*100),2)</f>
        <v>100</v>
      </c>
      <c r="F7" s="5">
        <f aca="true" t="shared" si="1" ref="F7:F37">B7-D7</f>
        <v>524930509</v>
      </c>
      <c r="G7" s="7">
        <f t="shared" si="0"/>
        <v>93.90613395746304</v>
      </c>
    </row>
    <row r="8" spans="1:7" ht="18" customHeight="1">
      <c r="A8" s="15" t="s">
        <v>11</v>
      </c>
      <c r="B8" s="5">
        <f>B9</f>
        <v>1079958458</v>
      </c>
      <c r="C8" s="7">
        <f>ROUND((B8/B6*100),2)</f>
        <v>99.63</v>
      </c>
      <c r="D8" s="4">
        <f>D9</f>
        <v>556128350</v>
      </c>
      <c r="E8" s="7">
        <f>ROUND((D8/D14*100),2)</f>
        <v>99.49</v>
      </c>
      <c r="F8" s="5">
        <f t="shared" si="1"/>
        <v>523830108</v>
      </c>
      <c r="G8" s="7">
        <f t="shared" si="0"/>
        <v>94.19230434844762</v>
      </c>
    </row>
    <row r="9" spans="1:7" ht="18" customHeight="1">
      <c r="A9" s="16" t="s">
        <v>12</v>
      </c>
      <c r="B9" s="5">
        <v>1079958458</v>
      </c>
      <c r="C9" s="7">
        <f>ROUND((B9/B6*100),2)</f>
        <v>99.63</v>
      </c>
      <c r="D9" s="4">
        <v>556128350</v>
      </c>
      <c r="E9" s="7">
        <f>ROUND((D9/D14*100),2)</f>
        <v>99.49</v>
      </c>
      <c r="F9" s="5">
        <f t="shared" si="1"/>
        <v>523830108</v>
      </c>
      <c r="G9" s="7">
        <f t="shared" si="0"/>
        <v>94.19230434844762</v>
      </c>
    </row>
    <row r="10" spans="1:7" ht="18" customHeight="1">
      <c r="A10" s="15" t="s">
        <v>13</v>
      </c>
      <c r="B10" s="5">
        <f>B11</f>
        <v>1174031</v>
      </c>
      <c r="C10" s="7">
        <f>ROUND((B10/B6*100),2)</f>
        <v>0.11</v>
      </c>
      <c r="D10" s="4">
        <f>D11</f>
        <v>2866560</v>
      </c>
      <c r="E10" s="7">
        <f>ROUND((D10/D14*100),2)</f>
        <v>0.51</v>
      </c>
      <c r="F10" s="5">
        <f t="shared" si="1"/>
        <v>-1692529</v>
      </c>
      <c r="G10" s="7">
        <f t="shared" si="0"/>
        <v>-59.04390628488502</v>
      </c>
    </row>
    <row r="11" spans="1:7" ht="18" customHeight="1">
      <c r="A11" s="16" t="s">
        <v>14</v>
      </c>
      <c r="B11" s="5">
        <v>1174031</v>
      </c>
      <c r="C11" s="7">
        <f>ROUND((B11/B6*100),2)</f>
        <v>0.11</v>
      </c>
      <c r="D11" s="4">
        <v>2866560</v>
      </c>
      <c r="E11" s="7">
        <f>ROUND((D11/D14*100),2)</f>
        <v>0.51</v>
      </c>
      <c r="F11" s="5">
        <f t="shared" si="1"/>
        <v>-1692529</v>
      </c>
      <c r="G11" s="7">
        <f t="shared" si="0"/>
        <v>-59.04390628488502</v>
      </c>
    </row>
    <row r="12" spans="1:7" ht="18" customHeight="1">
      <c r="A12" s="15" t="s">
        <v>15</v>
      </c>
      <c r="B12" s="5">
        <f>B13</f>
        <v>2792930</v>
      </c>
      <c r="C12" s="7">
        <f>ROUND((B12/B6*100),2)</f>
        <v>0.26</v>
      </c>
      <c r="D12" s="8">
        <v>0</v>
      </c>
      <c r="E12" s="20">
        <v>0</v>
      </c>
      <c r="F12" s="22">
        <f t="shared" si="1"/>
        <v>2792930</v>
      </c>
      <c r="G12" s="20">
        <v>0</v>
      </c>
    </row>
    <row r="13" spans="1:7" ht="18" customHeight="1">
      <c r="A13" s="16" t="s">
        <v>16</v>
      </c>
      <c r="B13" s="5">
        <v>2792930</v>
      </c>
      <c r="C13" s="7">
        <f>ROUND((B13/B6*100),2)</f>
        <v>0.26</v>
      </c>
      <c r="D13" s="8">
        <v>0</v>
      </c>
      <c r="E13" s="20">
        <v>0</v>
      </c>
      <c r="F13" s="22">
        <f t="shared" si="1"/>
        <v>2792930</v>
      </c>
      <c r="G13" s="20">
        <v>0</v>
      </c>
    </row>
    <row r="14" spans="1:7" ht="18" customHeight="1">
      <c r="A14" s="19" t="s">
        <v>17</v>
      </c>
      <c r="B14" s="5">
        <f>B6</f>
        <v>1083925419</v>
      </c>
      <c r="C14" s="7">
        <f>ROUND((B14/B14*100),2)</f>
        <v>100</v>
      </c>
      <c r="D14" s="4">
        <f>D6</f>
        <v>558994910</v>
      </c>
      <c r="E14" s="7">
        <f>ROUND((D14/D14*100),2)</f>
        <v>100</v>
      </c>
      <c r="F14" s="5">
        <f t="shared" si="1"/>
        <v>524930509</v>
      </c>
      <c r="G14" s="7">
        <f>F14/D14*100</f>
        <v>93.90613395746304</v>
      </c>
    </row>
    <row r="15" spans="1:7" ht="18" customHeight="1">
      <c r="A15" s="17" t="s">
        <v>18</v>
      </c>
      <c r="B15" s="5"/>
      <c r="C15" s="7"/>
      <c r="D15" s="4"/>
      <c r="E15" s="7"/>
      <c r="F15" s="5"/>
      <c r="G15" s="7"/>
    </row>
    <row r="16" spans="1:7" ht="18" customHeight="1">
      <c r="A16" s="14" t="s">
        <v>19</v>
      </c>
      <c r="B16" s="21">
        <f>B17</f>
        <v>2198450</v>
      </c>
      <c r="C16" s="20">
        <v>0</v>
      </c>
      <c r="D16" s="8">
        <v>0</v>
      </c>
      <c r="E16" s="8">
        <v>0</v>
      </c>
      <c r="F16" s="5">
        <f t="shared" si="1"/>
        <v>2198450</v>
      </c>
      <c r="G16" s="8">
        <v>0</v>
      </c>
    </row>
    <row r="17" spans="1:7" ht="18" customHeight="1">
      <c r="A17" s="15" t="s">
        <v>19</v>
      </c>
      <c r="B17" s="21">
        <f>B18</f>
        <v>2198450</v>
      </c>
      <c r="C17" s="20">
        <v>0</v>
      </c>
      <c r="D17" s="8">
        <v>0</v>
      </c>
      <c r="E17" s="8">
        <v>0</v>
      </c>
      <c r="F17" s="5">
        <f t="shared" si="1"/>
        <v>2198450</v>
      </c>
      <c r="G17" s="8">
        <v>0</v>
      </c>
    </row>
    <row r="18" spans="1:7" ht="18" customHeight="1">
      <c r="A18" s="16" t="s">
        <v>20</v>
      </c>
      <c r="B18" s="21">
        <v>2198450</v>
      </c>
      <c r="C18" s="20">
        <v>0</v>
      </c>
      <c r="D18" s="8">
        <v>0</v>
      </c>
      <c r="E18" s="8">
        <v>0</v>
      </c>
      <c r="F18" s="5">
        <f t="shared" si="1"/>
        <v>2198450</v>
      </c>
      <c r="G18" s="8">
        <v>0</v>
      </c>
    </row>
    <row r="19" spans="1:7" ht="18" customHeight="1">
      <c r="A19" s="17"/>
      <c r="B19" s="5"/>
      <c r="C19" s="7"/>
      <c r="D19" s="4"/>
      <c r="E19" s="7"/>
      <c r="F19" s="5"/>
      <c r="G19" s="7"/>
    </row>
    <row r="20" spans="1:7" ht="18" customHeight="1">
      <c r="A20" s="17" t="s">
        <v>21</v>
      </c>
      <c r="B20" s="5">
        <f>B21+B24</f>
        <v>7524257</v>
      </c>
      <c r="C20" s="7">
        <f>ROUND((B20/B33*100),2)</f>
        <v>0.69</v>
      </c>
      <c r="D20" s="8">
        <v>0</v>
      </c>
      <c r="E20" s="20">
        <v>0</v>
      </c>
      <c r="F20" s="5">
        <f t="shared" si="1"/>
        <v>7524257</v>
      </c>
      <c r="G20" s="8">
        <v>0</v>
      </c>
    </row>
    <row r="21" spans="1:7" ht="18" customHeight="1">
      <c r="A21" s="14" t="s">
        <v>33</v>
      </c>
      <c r="B21" s="5">
        <f>B22</f>
        <v>5817107</v>
      </c>
      <c r="C21" s="7">
        <f>ROUND((B21/B33*100),2)</f>
        <v>0.54</v>
      </c>
      <c r="D21" s="8">
        <v>0</v>
      </c>
      <c r="E21" s="20">
        <v>0</v>
      </c>
      <c r="F21" s="5">
        <f t="shared" si="1"/>
        <v>5817107</v>
      </c>
      <c r="G21" s="8">
        <v>0</v>
      </c>
    </row>
    <row r="22" spans="1:7" ht="18" customHeight="1">
      <c r="A22" s="15" t="s">
        <v>22</v>
      </c>
      <c r="B22" s="5">
        <f>B23</f>
        <v>5817107</v>
      </c>
      <c r="C22" s="7">
        <f>ROUND((B22/B33*100),2)</f>
        <v>0.54</v>
      </c>
      <c r="D22" s="8">
        <v>0</v>
      </c>
      <c r="E22" s="20">
        <v>0</v>
      </c>
      <c r="F22" s="5">
        <f t="shared" si="1"/>
        <v>5817107</v>
      </c>
      <c r="G22" s="8">
        <v>0</v>
      </c>
    </row>
    <row r="23" spans="1:7" ht="18" customHeight="1">
      <c r="A23" s="16" t="s">
        <v>23</v>
      </c>
      <c r="B23" s="5">
        <v>5817107</v>
      </c>
      <c r="C23" s="7">
        <f>ROUND((B23/B33*100),2)</f>
        <v>0.54</v>
      </c>
      <c r="D23" s="8">
        <v>0</v>
      </c>
      <c r="E23" s="20">
        <v>0</v>
      </c>
      <c r="F23" s="5">
        <f t="shared" si="1"/>
        <v>5817107</v>
      </c>
      <c r="G23" s="8">
        <v>0</v>
      </c>
    </row>
    <row r="24" spans="1:7" ht="18" customHeight="1">
      <c r="A24" s="14" t="s">
        <v>24</v>
      </c>
      <c r="B24" s="5">
        <f>B25</f>
        <v>1707150</v>
      </c>
      <c r="C24" s="7">
        <f>ROUND((B24/B33*100),2)</f>
        <v>0.16</v>
      </c>
      <c r="D24" s="8">
        <v>0</v>
      </c>
      <c r="E24" s="20">
        <v>0</v>
      </c>
      <c r="F24" s="5">
        <f t="shared" si="1"/>
        <v>1707150</v>
      </c>
      <c r="G24" s="8">
        <v>0</v>
      </c>
    </row>
    <row r="25" spans="1:7" ht="18" customHeight="1">
      <c r="A25" s="15" t="s">
        <v>26</v>
      </c>
      <c r="B25" s="5">
        <f>B26</f>
        <v>1707150</v>
      </c>
      <c r="C25" s="7">
        <f>ROUND((B25/B33*100),2)</f>
        <v>0.16</v>
      </c>
      <c r="D25" s="8">
        <v>0</v>
      </c>
      <c r="E25" s="20">
        <v>0</v>
      </c>
      <c r="F25" s="5">
        <f t="shared" si="1"/>
        <v>1707150</v>
      </c>
      <c r="G25" s="8">
        <v>0</v>
      </c>
    </row>
    <row r="26" spans="1:7" ht="18" customHeight="1">
      <c r="A26" s="16" t="s">
        <v>25</v>
      </c>
      <c r="B26" s="5">
        <v>1707150</v>
      </c>
      <c r="C26" s="7">
        <f>ROUND((B26/B33*100),2)</f>
        <v>0.16</v>
      </c>
      <c r="D26" s="8">
        <v>0</v>
      </c>
      <c r="E26" s="20">
        <v>0</v>
      </c>
      <c r="F26" s="5">
        <f t="shared" si="1"/>
        <v>1707150</v>
      </c>
      <c r="G26" s="8">
        <v>0</v>
      </c>
    </row>
    <row r="27" spans="1:7" ht="18" customHeight="1">
      <c r="A27" s="17" t="s">
        <v>27</v>
      </c>
      <c r="B27" s="5">
        <f>B28</f>
        <v>1076401162</v>
      </c>
      <c r="C27" s="7">
        <f>ROUND((B27/B33*100),2)</f>
        <v>99.31</v>
      </c>
      <c r="D27" s="4">
        <f>D28</f>
        <v>558994910</v>
      </c>
      <c r="E27" s="7">
        <f>ROUND((D27/D33*100),2)</f>
        <v>100</v>
      </c>
      <c r="F27" s="5">
        <f t="shared" si="1"/>
        <v>517406252</v>
      </c>
      <c r="G27" s="7">
        <f>F27/D27*100</f>
        <v>92.56010077086391</v>
      </c>
    </row>
    <row r="28" spans="1:7" ht="18" customHeight="1">
      <c r="A28" s="14" t="s">
        <v>27</v>
      </c>
      <c r="B28" s="5">
        <f>B29</f>
        <v>1076401162</v>
      </c>
      <c r="C28" s="7">
        <f>ROUND((B28/B33*100),2)</f>
        <v>99.31</v>
      </c>
      <c r="D28" s="4">
        <f>D29</f>
        <v>558994910</v>
      </c>
      <c r="E28" s="7">
        <f>ROUND((D28/D33*100),2)</f>
        <v>100</v>
      </c>
      <c r="F28" s="5">
        <f t="shared" si="1"/>
        <v>517406252</v>
      </c>
      <c r="G28" s="7">
        <f>F28/D28*100</f>
        <v>92.56010077086391</v>
      </c>
    </row>
    <row r="29" spans="1:7" ht="18" customHeight="1">
      <c r="A29" s="15" t="s">
        <v>27</v>
      </c>
      <c r="B29" s="5">
        <f>B30+B31+B32</f>
        <v>1076401162</v>
      </c>
      <c r="C29" s="7">
        <f>ROUND((B29/B33*100),2)</f>
        <v>99.31</v>
      </c>
      <c r="D29" s="4">
        <f>D30+D31+D32</f>
        <v>558994910</v>
      </c>
      <c r="E29" s="7">
        <f>ROUND((D29/D33*100),2)</f>
        <v>100</v>
      </c>
      <c r="F29" s="5">
        <f t="shared" si="1"/>
        <v>517406252</v>
      </c>
      <c r="G29" s="7">
        <f>F29/D29*100</f>
        <v>92.56010077086391</v>
      </c>
    </row>
    <row r="30" spans="1:7" ht="18" customHeight="1">
      <c r="A30" s="16" t="s">
        <v>28</v>
      </c>
      <c r="B30" s="5">
        <v>558994910</v>
      </c>
      <c r="C30" s="7">
        <f>ROUND((B30/B33*100),2)</f>
        <v>51.57</v>
      </c>
      <c r="D30" s="4">
        <v>561817135</v>
      </c>
      <c r="E30" s="7">
        <f>ROUND((D30/D33*100),2)</f>
        <v>100.5</v>
      </c>
      <c r="F30" s="5">
        <f t="shared" si="1"/>
        <v>-2822225</v>
      </c>
      <c r="G30" s="7">
        <f>F30/D30*100</f>
        <v>-0.5023387191634873</v>
      </c>
    </row>
    <row r="31" spans="1:7" ht="18" customHeight="1">
      <c r="A31" s="16" t="s">
        <v>29</v>
      </c>
      <c r="B31" s="5">
        <v>529878570</v>
      </c>
      <c r="C31" s="7">
        <f>ROUND((B31/B33*100),2)</f>
        <v>48.89</v>
      </c>
      <c r="D31" s="4">
        <v>0</v>
      </c>
      <c r="E31" s="8">
        <v>0</v>
      </c>
      <c r="F31" s="21">
        <f t="shared" si="1"/>
        <v>529878570</v>
      </c>
      <c r="G31" s="8">
        <v>0</v>
      </c>
    </row>
    <row r="32" spans="1:7" ht="18" customHeight="1">
      <c r="A32" s="16" t="s">
        <v>30</v>
      </c>
      <c r="B32" s="5">
        <v>-12472318</v>
      </c>
      <c r="C32" s="7">
        <f>ROUND((B32/B33*100),2)</f>
        <v>-1.15</v>
      </c>
      <c r="D32" s="5">
        <v>-2822225</v>
      </c>
      <c r="E32" s="7">
        <f>ROUND((D32/D33*100),2)</f>
        <v>-0.5</v>
      </c>
      <c r="F32" s="5">
        <f t="shared" si="1"/>
        <v>-9650093</v>
      </c>
      <c r="G32" s="7">
        <f>F32/D32*100</f>
        <v>341.9320925865231</v>
      </c>
    </row>
    <row r="33" spans="1:7" ht="18" customHeight="1">
      <c r="A33" s="19" t="s">
        <v>34</v>
      </c>
      <c r="B33" s="5">
        <f>B27+B20</f>
        <v>1083925419</v>
      </c>
      <c r="C33" s="7">
        <f>ROUND((B33/B33*100),2)</f>
        <v>100</v>
      </c>
      <c r="D33" s="4">
        <f>D27+D20</f>
        <v>558994910</v>
      </c>
      <c r="E33" s="7">
        <f>ROUND((D33/D33*100),2)</f>
        <v>100</v>
      </c>
      <c r="F33" s="5">
        <f t="shared" si="1"/>
        <v>524930509</v>
      </c>
      <c r="G33" s="7">
        <f>F33/D33*100</f>
        <v>93.90613395746304</v>
      </c>
    </row>
    <row r="34" spans="1:7" ht="18" customHeight="1">
      <c r="A34" s="17" t="s">
        <v>18</v>
      </c>
      <c r="B34" s="5"/>
      <c r="C34" s="8"/>
      <c r="D34" s="4"/>
      <c r="E34" s="8"/>
      <c r="F34" s="5"/>
      <c r="G34" s="8"/>
    </row>
    <row r="35" spans="1:7" ht="18" customHeight="1">
      <c r="A35" s="14" t="s">
        <v>31</v>
      </c>
      <c r="B35" s="5">
        <f>B36</f>
        <v>2198450</v>
      </c>
      <c r="C35" s="8">
        <v>0</v>
      </c>
      <c r="D35" s="4">
        <v>0</v>
      </c>
      <c r="E35" s="8">
        <v>0</v>
      </c>
      <c r="F35" s="5">
        <f t="shared" si="1"/>
        <v>2198450</v>
      </c>
      <c r="G35" s="8">
        <v>0</v>
      </c>
    </row>
    <row r="36" spans="1:7" ht="18" customHeight="1">
      <c r="A36" s="15" t="s">
        <v>31</v>
      </c>
      <c r="B36" s="5">
        <f>B37</f>
        <v>2198450</v>
      </c>
      <c r="C36" s="8">
        <v>0</v>
      </c>
      <c r="D36" s="4">
        <v>0</v>
      </c>
      <c r="E36" s="8">
        <v>0</v>
      </c>
      <c r="F36" s="5">
        <f t="shared" si="1"/>
        <v>2198450</v>
      </c>
      <c r="G36" s="8">
        <v>0</v>
      </c>
    </row>
    <row r="37" spans="1:7" ht="18" customHeight="1">
      <c r="A37" s="18" t="s">
        <v>32</v>
      </c>
      <c r="B37" s="10">
        <v>2198450</v>
      </c>
      <c r="C37" s="9">
        <v>0</v>
      </c>
      <c r="D37" s="11">
        <v>0</v>
      </c>
      <c r="E37" s="9">
        <v>0</v>
      </c>
      <c r="F37" s="12">
        <f t="shared" si="1"/>
        <v>2198450</v>
      </c>
      <c r="G37" s="9">
        <v>0</v>
      </c>
    </row>
    <row r="38" ht="22.5" customHeight="1"/>
  </sheetData>
  <sheetProtection/>
  <mergeCells count="8">
    <mergeCell ref="A4:A5"/>
    <mergeCell ref="A1:G1"/>
    <mergeCell ref="F3:G3"/>
    <mergeCell ref="B3:E3"/>
    <mergeCell ref="D4:E4"/>
    <mergeCell ref="B4:C4"/>
    <mergeCell ref="F2:G2"/>
    <mergeCell ref="B2:E2"/>
  </mergeCells>
  <printOptions/>
  <pageMargins left="0.56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tccg</dc:creator>
  <cp:keywords/>
  <dc:description/>
  <cp:lastModifiedBy>Your User Name</cp:lastModifiedBy>
  <cp:lastPrinted>2011-04-27T01:48:18Z</cp:lastPrinted>
  <dcterms:created xsi:type="dcterms:W3CDTF">2011-04-25T03:28:53Z</dcterms:created>
  <dcterms:modified xsi:type="dcterms:W3CDTF">2011-04-27T01:48:23Z</dcterms:modified>
  <cp:category/>
  <cp:version/>
  <cp:contentType/>
  <cp:contentStatus/>
</cp:coreProperties>
</file>