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96" windowWidth="9720" windowHeight="6495" tabRatio="688" activeTab="0"/>
  </bookViews>
  <sheets>
    <sheet name="各項污染處分概況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  <definedName name="_xlnm.Print_Titles" localSheetId="0">'各項污染處分概況'!$1:$4</definedName>
  </definedNames>
  <calcPr fullCalcOnLoad="1"/>
</workbook>
</file>

<file path=xl/sharedStrings.xml><?xml version="1.0" encoding="utf-8"?>
<sst xmlns="http://schemas.openxmlformats.org/spreadsheetml/2006/main" count="270" uniqueCount="112">
  <si>
    <t>A、本市重要統計指標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</si>
  <si>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</si>
  <si>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</si>
  <si>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</si>
  <si>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</si>
  <si>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</si>
  <si>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</si>
  <si>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</si>
  <si>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</si>
  <si>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</si>
  <si>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-</t>
  </si>
  <si>
    <t>年月別</t>
  </si>
  <si>
    <t>總計</t>
  </si>
  <si>
    <t>水污染</t>
  </si>
  <si>
    <t>空氣污染</t>
  </si>
  <si>
    <t>噪音污染</t>
  </si>
  <si>
    <t>廢棄物污染</t>
  </si>
  <si>
    <t>稽查數</t>
  </si>
  <si>
    <t>罰款次數</t>
  </si>
  <si>
    <t>-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</si>
  <si>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</si>
  <si>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</si>
  <si>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</si>
  <si>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5月</t>
    </r>
  </si>
  <si>
    <r>
      <t xml:space="preserve">       </t>
    </r>
    <r>
      <rPr>
        <sz val="12"/>
        <rFont val="新細明體"/>
        <family val="1"/>
      </rPr>
      <t>6月</t>
    </r>
  </si>
  <si>
    <r>
      <t xml:space="preserve">       </t>
    </r>
    <r>
      <rPr>
        <sz val="12"/>
        <rFont val="新細明體"/>
        <family val="1"/>
      </rPr>
      <t>7月</t>
    </r>
  </si>
  <si>
    <r>
      <t xml:space="preserve">       </t>
    </r>
    <r>
      <rPr>
        <sz val="12"/>
        <rFont val="新細明體"/>
        <family val="1"/>
      </rPr>
      <t>8月</t>
    </r>
  </si>
  <si>
    <r>
      <t xml:space="preserve">       </t>
    </r>
    <r>
      <rPr>
        <sz val="12"/>
        <rFont val="新細明體"/>
        <family val="1"/>
      </rPr>
      <t>9月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</si>
  <si>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</si>
  <si>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</si>
  <si>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</si>
  <si>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</si>
  <si>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t>09、各  項  污  染  處  分  概  況</t>
  </si>
  <si>
    <t>87年</t>
  </si>
  <si>
    <r>
      <t xml:space="preserve">       </t>
    </r>
    <r>
      <rPr>
        <sz val="12"/>
        <rFont val="新細明體"/>
        <family val="1"/>
      </rPr>
      <t>10月</t>
    </r>
  </si>
  <si>
    <r>
      <t xml:space="preserve">       </t>
    </r>
    <r>
      <rPr>
        <sz val="12"/>
        <rFont val="新細明體"/>
        <family val="1"/>
      </rPr>
      <t>11月</t>
    </r>
  </si>
  <si>
    <r>
      <t xml:space="preserve">       </t>
    </r>
    <r>
      <rPr>
        <sz val="12"/>
        <rFont val="新細明體"/>
        <family val="1"/>
      </rPr>
      <t>12月</t>
    </r>
  </si>
  <si>
    <r>
      <t>當月較上月增減</t>
    </r>
    <r>
      <rPr>
        <sz val="12"/>
        <rFont val="Times New Roman"/>
        <family val="1"/>
      </rPr>
      <t>%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</si>
  <si>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</si>
  <si>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</si>
  <si>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</si>
  <si>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</si>
  <si>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</si>
  <si>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</si>
  <si>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</si>
  <si>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</si>
  <si>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r>
      <t>9</t>
    </r>
    <r>
      <rPr>
        <sz val="12"/>
        <rFont val="新細明體"/>
        <family val="1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</si>
  <si>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</si>
  <si>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</si>
  <si>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</si>
  <si>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</si>
  <si>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</si>
  <si>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</si>
  <si>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</si>
  <si>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</si>
  <si>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89</t>
    </r>
    <r>
      <rPr>
        <b/>
        <sz val="12"/>
        <rFont val="新細明體"/>
        <family val="1"/>
      </rPr>
      <t>年</t>
    </r>
  </si>
  <si>
    <t>其他污染</t>
  </si>
  <si>
    <t>資料來源：本府環保局</t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</si>
  <si>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</si>
  <si>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</si>
  <si>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</si>
  <si>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</si>
  <si>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</si>
  <si>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</si>
  <si>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</si>
  <si>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</si>
  <si>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</si>
  <si>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88</t>
    </r>
    <r>
      <rPr>
        <b/>
        <sz val="12"/>
        <rFont val="新細明體"/>
        <family val="1"/>
      </rPr>
      <t>年</t>
    </r>
  </si>
  <si>
    <r>
      <t>8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</si>
  <si>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</si>
  <si>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</si>
  <si>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</si>
  <si>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</si>
  <si>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</si>
  <si>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</si>
  <si>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</si>
  <si>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</si>
  <si>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91</t>
    </r>
    <r>
      <rPr>
        <b/>
        <sz val="12"/>
        <rFont val="新細明體"/>
        <family val="1"/>
      </rPr>
      <t>年</t>
    </r>
  </si>
  <si>
    <r>
      <t>2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</si>
  <si>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</si>
  <si>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t>-</t>
  </si>
  <si>
    <r>
      <t>11月</t>
    </r>
  </si>
  <si>
    <r>
      <t>12月</t>
    </r>
  </si>
  <si>
    <r>
      <t>92</t>
    </r>
    <r>
      <rPr>
        <b/>
        <sz val="12"/>
        <rFont val="新細明體"/>
        <family val="1"/>
      </rPr>
      <t>年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</si>
  <si>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</si>
  <si>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</si>
  <si>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</si>
  <si>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</si>
  <si>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</si>
  <si>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</si>
  <si>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90</t>
    </r>
    <r>
      <rPr>
        <b/>
        <sz val="12"/>
        <rFont val="新細明體"/>
        <family val="1"/>
      </rPr>
      <t>年</t>
    </r>
  </si>
  <si>
    <r>
      <t>8月</t>
    </r>
  </si>
  <si>
    <r>
      <t>9月</t>
    </r>
  </si>
  <si>
    <r>
      <t>10月</t>
    </r>
  </si>
  <si>
    <r>
      <t>93</t>
    </r>
    <r>
      <rPr>
        <b/>
        <sz val="12"/>
        <rFont val="新細明體"/>
        <family val="1"/>
      </rPr>
      <t>年</t>
    </r>
  </si>
  <si>
    <t>當月較上年同月增減%</t>
  </si>
  <si>
    <r>
      <t>94</t>
    </r>
    <r>
      <rPr>
        <sz val="12"/>
        <rFont val="細明體"/>
        <family val="3"/>
      </rPr>
      <t>年</t>
    </r>
  </si>
  <si>
    <r>
      <t>1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</si>
  <si>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</si>
  <si>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</si>
  <si>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</si>
  <si>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</si>
  <si>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</si>
  <si>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95</t>
    </r>
    <r>
      <rPr>
        <b/>
        <sz val="12"/>
        <rFont val="細明體"/>
        <family val="3"/>
      </rPr>
      <t>年</t>
    </r>
  </si>
  <si>
    <r>
      <t>96</t>
    </r>
    <r>
      <rPr>
        <b/>
        <sz val="12"/>
        <rFont val="細明體"/>
        <family val="3"/>
      </rPr>
      <t>年</t>
    </r>
  </si>
  <si>
    <r>
      <t>2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</si>
  <si>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</si>
  <si>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</si>
  <si>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97</t>
    </r>
    <r>
      <rPr>
        <b/>
        <sz val="12"/>
        <rFont val="細明體"/>
        <family val="3"/>
      </rPr>
      <t>年</t>
    </r>
  </si>
  <si>
    <r>
      <t>1</t>
    </r>
    <r>
      <rPr>
        <sz val="12"/>
        <rFont val="細明體"/>
        <family val="3"/>
      </rPr>
      <t>月</t>
    </r>
  </si>
  <si>
    <r>
      <t>98</t>
    </r>
    <r>
      <rPr>
        <b/>
        <sz val="12"/>
        <rFont val="細明體"/>
        <family val="3"/>
      </rPr>
      <t>年</t>
    </r>
  </si>
  <si>
    <r>
      <t>99</t>
    </r>
    <r>
      <rPr>
        <b/>
        <sz val="12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</si>
</sst>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);[Red]\(#,##0\)"/>
  </numFmts>
  <fonts count="43">
    <font>
      <sz val="12"/>
      <name val="新細明體"/>
      <family val="1"/>
    </font>
    <font>
      <sz val="12"/>
      <color indexed="8"/>
      <name val="標楷體"/>
      <family val="4"/>
    </font>
    <font>
      <b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2" fillId="0" borderId="12" xfId="34" applyNumberFormat="1" applyFont="1" applyBorder="1" applyAlignment="1">
      <alignment/>
    </xf>
    <xf numFmtId="176" fontId="0" fillId="0" borderId="13" xfId="34" applyNumberFormat="1" applyFont="1" applyBorder="1" applyAlignment="1">
      <alignment/>
    </xf>
    <xf numFmtId="176" fontId="0" fillId="0" borderId="14" xfId="34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2" fillId="0" borderId="13" xfId="34" applyNumberFormat="1" applyFont="1" applyBorder="1" applyAlignment="1">
      <alignment/>
    </xf>
    <xf numFmtId="176" fontId="0" fillId="0" borderId="13" xfId="34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8" fillId="0" borderId="12" xfId="34" applyNumberFormat="1" applyFont="1" applyBorder="1" applyAlignment="1">
      <alignment horizontal="right"/>
    </xf>
    <xf numFmtId="176" fontId="8" fillId="0" borderId="13" xfId="34" applyNumberFormat="1" applyFont="1" applyBorder="1" applyAlignment="1">
      <alignment horizontal="right"/>
    </xf>
    <xf numFmtId="176" fontId="7" fillId="0" borderId="13" xfId="34" applyNumberFormat="1" applyFont="1" applyBorder="1" applyAlignment="1">
      <alignment horizontal="right"/>
    </xf>
    <xf numFmtId="176" fontId="0" fillId="0" borderId="13" xfId="34" applyNumberFormat="1" applyFont="1" applyBorder="1" applyAlignment="1">
      <alignment/>
    </xf>
    <xf numFmtId="176" fontId="7" fillId="0" borderId="14" xfId="34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6" fontId="0" fillId="0" borderId="15" xfId="34" applyNumberFormat="1" applyFont="1" applyBorder="1" applyAlignment="1">
      <alignment/>
    </xf>
    <xf numFmtId="176" fontId="7" fillId="0" borderId="15" xfId="34" applyNumberFormat="1" applyFont="1" applyBorder="1" applyAlignment="1">
      <alignment horizontal="right"/>
    </xf>
    <xf numFmtId="176" fontId="0" fillId="0" borderId="13" xfId="34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78" fontId="2" fillId="0" borderId="13" xfId="34" applyNumberFormat="1" applyFont="1" applyBorder="1" applyAlignment="1">
      <alignment/>
    </xf>
    <xf numFmtId="178" fontId="0" fillId="0" borderId="13" xfId="34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7" fillId="0" borderId="14" xfId="34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/>
    </xf>
    <xf numFmtId="0" fontId="8" fillId="0" borderId="17" xfId="33" applyFont="1" applyBorder="1" applyAlignment="1">
      <alignment horizontal="center"/>
      <protection/>
    </xf>
    <xf numFmtId="176" fontId="0" fillId="0" borderId="0" xfId="0" applyNumberFormat="1" applyAlignment="1">
      <alignment/>
    </xf>
    <xf numFmtId="176" fontId="8" fillId="0" borderId="14" xfId="34" applyNumberFormat="1" applyFont="1" applyBorder="1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176" fontId="8" fillId="0" borderId="19" xfId="34" applyNumberFormat="1" applyFont="1" applyBorder="1" applyAlignment="1">
      <alignment horizontal="right"/>
    </xf>
    <xf numFmtId="176" fontId="2" fillId="0" borderId="14" xfId="34" applyNumberFormat="1" applyFont="1" applyBorder="1" applyAlignment="1">
      <alignment/>
    </xf>
    <xf numFmtId="176" fontId="0" fillId="0" borderId="14" xfId="34" applyNumberFormat="1" applyFont="1" applyBorder="1" applyAlignment="1">
      <alignment horizontal="right"/>
    </xf>
    <xf numFmtId="176" fontId="0" fillId="0" borderId="14" xfId="34" applyNumberFormat="1" applyFont="1" applyBorder="1" applyAlignment="1">
      <alignment/>
    </xf>
    <xf numFmtId="176" fontId="7" fillId="0" borderId="14" xfId="34" applyNumberFormat="1" applyFont="1" applyBorder="1" applyAlignment="1">
      <alignment horizontal="center"/>
    </xf>
    <xf numFmtId="176" fontId="7" fillId="0" borderId="0" xfId="34" applyNumberFormat="1" applyFont="1" applyBorder="1" applyAlignment="1">
      <alignment horizontal="center"/>
    </xf>
    <xf numFmtId="176" fontId="7" fillId="0" borderId="13" xfId="34" applyNumberFormat="1" applyFont="1" applyBorder="1" applyAlignment="1">
      <alignment horizontal="center"/>
    </xf>
    <xf numFmtId="176" fontId="8" fillId="0" borderId="13" xfId="34" applyNumberFormat="1" applyFont="1" applyBorder="1" applyAlignment="1">
      <alignment horizontal="center"/>
    </xf>
    <xf numFmtId="176" fontId="7" fillId="0" borderId="13" xfId="34" applyNumberFormat="1" applyFont="1" applyFill="1" applyBorder="1" applyAlignment="1">
      <alignment horizontal="center"/>
    </xf>
    <xf numFmtId="177" fontId="0" fillId="0" borderId="20" xfId="0" applyNumberFormat="1" applyBorder="1" applyAlignment="1">
      <alignment/>
    </xf>
    <xf numFmtId="176" fontId="7" fillId="0" borderId="21" xfId="34" applyNumberFormat="1" applyFont="1" applyBorder="1" applyAlignment="1">
      <alignment horizontal="right"/>
    </xf>
    <xf numFmtId="177" fontId="0" fillId="0" borderId="21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1"/>
  <sheetViews>
    <sheetView showGridLines="0" tabSelected="1" zoomScale="75" zoomScaleNormal="75" zoomScalePageLayoutView="0" workbookViewId="0" topLeftCell="A1">
      <pane ySplit="4" topLeftCell="A191" activePane="bottomLeft" state="frozen"/>
      <selection pane="topLeft" activeCell="A1" sqref="A1"/>
      <selection pane="bottomLeft" activeCell="B196" sqref="B196"/>
    </sheetView>
  </sheetViews>
  <sheetFormatPr defaultColWidth="9.00390625" defaultRowHeight="16.5"/>
  <cols>
    <col min="1" max="1" width="10.875" style="0" customWidth="1"/>
    <col min="2" max="2" width="10.50390625" style="0" customWidth="1"/>
    <col min="3" max="3" width="9.50390625" style="0" customWidth="1"/>
    <col min="4" max="4" width="9.625" style="0" customWidth="1"/>
    <col min="5" max="5" width="8.625" style="0" customWidth="1"/>
    <col min="6" max="6" width="10.25390625" style="0" customWidth="1"/>
    <col min="7" max="7" width="9.875" style="0" customWidth="1"/>
    <col min="8" max="8" width="10.375" style="0" customWidth="1"/>
    <col min="9" max="9" width="9.50390625" style="0" customWidth="1"/>
    <col min="10" max="10" width="9.25390625" style="0" customWidth="1"/>
    <col min="11" max="11" width="9.625" style="0" customWidth="1"/>
    <col min="12" max="12" width="9.125" style="0" customWidth="1"/>
    <col min="13" max="13" width="10.25390625" style="0" customWidth="1"/>
  </cols>
  <sheetData>
    <row r="1" ht="27.75">
      <c r="A1" s="4" t="s">
        <v>0</v>
      </c>
    </row>
    <row r="2" spans="1:13" ht="26.25" thickBot="1">
      <c r="A2" s="5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customHeight="1">
      <c r="A3" s="52" t="s">
        <v>11</v>
      </c>
      <c r="B3" s="2" t="s">
        <v>12</v>
      </c>
      <c r="C3" s="3"/>
      <c r="D3" s="2" t="s">
        <v>13</v>
      </c>
      <c r="E3" s="3"/>
      <c r="F3" s="2" t="s">
        <v>14</v>
      </c>
      <c r="G3" s="3"/>
      <c r="H3" s="2" t="s">
        <v>15</v>
      </c>
      <c r="I3" s="3"/>
      <c r="J3" s="2" t="s">
        <v>16</v>
      </c>
      <c r="K3" s="3"/>
      <c r="L3" s="2" t="s">
        <v>56</v>
      </c>
      <c r="M3" s="38"/>
    </row>
    <row r="4" spans="1:13" s="7" customFormat="1" ht="21" customHeight="1">
      <c r="A4" s="53"/>
      <c r="B4" s="6" t="s">
        <v>17</v>
      </c>
      <c r="C4" s="6" t="s">
        <v>18</v>
      </c>
      <c r="D4" s="6" t="s">
        <v>17</v>
      </c>
      <c r="E4" s="6" t="s">
        <v>18</v>
      </c>
      <c r="F4" s="6" t="s">
        <v>17</v>
      </c>
      <c r="G4" s="6" t="s">
        <v>18</v>
      </c>
      <c r="H4" s="6" t="s">
        <v>17</v>
      </c>
      <c r="I4" s="6" t="s">
        <v>18</v>
      </c>
      <c r="J4" s="6" t="s">
        <v>17</v>
      </c>
      <c r="K4" s="6" t="s">
        <v>18</v>
      </c>
      <c r="L4" s="6" t="s">
        <v>17</v>
      </c>
      <c r="M4" s="39" t="s">
        <v>18</v>
      </c>
    </row>
    <row r="5" spans="1:13" s="7" customFormat="1" ht="21" customHeight="1" hidden="1">
      <c r="A5" s="13" t="s">
        <v>1</v>
      </c>
      <c r="B5" s="8">
        <v>19006</v>
      </c>
      <c r="C5" s="8">
        <v>4695</v>
      </c>
      <c r="D5" s="8">
        <v>375</v>
      </c>
      <c r="E5" s="8">
        <v>47</v>
      </c>
      <c r="F5" s="8">
        <v>12023</v>
      </c>
      <c r="G5" s="8">
        <v>1897</v>
      </c>
      <c r="H5" s="8">
        <v>519</v>
      </c>
      <c r="I5" s="8">
        <v>35</v>
      </c>
      <c r="J5" s="8">
        <v>6089</v>
      </c>
      <c r="K5" s="8">
        <v>2716</v>
      </c>
      <c r="L5" s="18" t="s">
        <v>19</v>
      </c>
      <c r="M5" s="40" t="s">
        <v>19</v>
      </c>
    </row>
    <row r="6" spans="1:13" s="7" customFormat="1" ht="21" customHeight="1" hidden="1">
      <c r="A6" s="14" t="s">
        <v>2</v>
      </c>
      <c r="B6" s="15">
        <v>29518</v>
      </c>
      <c r="C6" s="15">
        <v>7740</v>
      </c>
      <c r="D6" s="30">
        <v>1529</v>
      </c>
      <c r="E6" s="15">
        <v>143</v>
      </c>
      <c r="F6" s="15">
        <v>12255</v>
      </c>
      <c r="G6" s="15">
        <v>873</v>
      </c>
      <c r="H6" s="15">
        <v>2183</v>
      </c>
      <c r="I6" s="15">
        <v>11</v>
      </c>
      <c r="J6" s="15">
        <v>13101</v>
      </c>
      <c r="K6" s="15">
        <v>6710</v>
      </c>
      <c r="L6" s="15">
        <v>450</v>
      </c>
      <c r="M6" s="41">
        <v>3</v>
      </c>
    </row>
    <row r="7" spans="1:13" s="7" customFormat="1" ht="21" customHeight="1" hidden="1">
      <c r="A7" s="14" t="s">
        <v>3</v>
      </c>
      <c r="B7" s="15">
        <v>30643</v>
      </c>
      <c r="C7" s="15">
        <v>12433</v>
      </c>
      <c r="D7" s="30">
        <v>1595</v>
      </c>
      <c r="E7" s="15">
        <v>194</v>
      </c>
      <c r="F7" s="15">
        <v>13798</v>
      </c>
      <c r="G7" s="15">
        <v>3678</v>
      </c>
      <c r="H7" s="15">
        <v>2443</v>
      </c>
      <c r="I7" s="15">
        <v>7</v>
      </c>
      <c r="J7" s="15">
        <v>12454</v>
      </c>
      <c r="K7" s="15">
        <v>8553</v>
      </c>
      <c r="L7" s="15">
        <v>353</v>
      </c>
      <c r="M7" s="41">
        <v>1</v>
      </c>
    </row>
    <row r="8" spans="1:13" s="7" customFormat="1" ht="21" customHeight="1" hidden="1">
      <c r="A8" s="14" t="s">
        <v>4</v>
      </c>
      <c r="B8" s="15">
        <v>16205</v>
      </c>
      <c r="C8" s="15">
        <v>4902</v>
      </c>
      <c r="D8" s="30">
        <v>1275</v>
      </c>
      <c r="E8" s="15">
        <v>182</v>
      </c>
      <c r="F8" s="15">
        <v>8959</v>
      </c>
      <c r="G8" s="15">
        <v>2123</v>
      </c>
      <c r="H8" s="15">
        <v>1201</v>
      </c>
      <c r="I8" s="15">
        <v>33</v>
      </c>
      <c r="J8" s="15">
        <v>4474</v>
      </c>
      <c r="K8" s="15">
        <v>2547</v>
      </c>
      <c r="L8" s="15">
        <v>296</v>
      </c>
      <c r="M8" s="41">
        <v>17</v>
      </c>
    </row>
    <row r="9" spans="1:13" s="7" customFormat="1" ht="21" customHeight="1" hidden="1">
      <c r="A9" s="14" t="s">
        <v>5</v>
      </c>
      <c r="B9" s="15">
        <v>10180</v>
      </c>
      <c r="C9" s="15">
        <v>5177</v>
      </c>
      <c r="D9" s="30">
        <v>1098</v>
      </c>
      <c r="E9" s="15">
        <v>67</v>
      </c>
      <c r="F9" s="15">
        <v>5062</v>
      </c>
      <c r="G9" s="15">
        <v>1461</v>
      </c>
      <c r="H9" s="15">
        <v>1135</v>
      </c>
      <c r="I9" s="15">
        <v>28</v>
      </c>
      <c r="J9" s="15">
        <v>2508</v>
      </c>
      <c r="K9" s="15">
        <v>3613</v>
      </c>
      <c r="L9" s="15">
        <v>377</v>
      </c>
      <c r="M9" s="41">
        <v>8</v>
      </c>
    </row>
    <row r="10" spans="1:13" s="7" customFormat="1" ht="21" customHeight="1" hidden="1">
      <c r="A10" s="14" t="s">
        <v>6</v>
      </c>
      <c r="B10" s="15">
        <v>27568</v>
      </c>
      <c r="C10" s="15">
        <v>5914</v>
      </c>
      <c r="D10" s="15">
        <v>419</v>
      </c>
      <c r="E10" s="15">
        <v>54</v>
      </c>
      <c r="F10" s="15">
        <v>12352</v>
      </c>
      <c r="G10" s="15">
        <v>1056</v>
      </c>
      <c r="H10" s="15">
        <v>1421</v>
      </c>
      <c r="I10" s="15">
        <v>16</v>
      </c>
      <c r="J10" s="15">
        <v>13099</v>
      </c>
      <c r="K10" s="15">
        <v>4785</v>
      </c>
      <c r="L10" s="15">
        <v>277</v>
      </c>
      <c r="M10" s="41">
        <v>3</v>
      </c>
    </row>
    <row r="11" spans="1:13" s="7" customFormat="1" ht="21" customHeight="1" hidden="1">
      <c r="A11" s="14" t="s">
        <v>7</v>
      </c>
      <c r="B11" s="15">
        <v>30831</v>
      </c>
      <c r="C11" s="15">
        <v>5236</v>
      </c>
      <c r="D11" s="15">
        <v>536</v>
      </c>
      <c r="E11" s="15">
        <v>128</v>
      </c>
      <c r="F11" s="15">
        <v>17851</v>
      </c>
      <c r="G11" s="15">
        <v>3192</v>
      </c>
      <c r="H11" s="15">
        <v>1783</v>
      </c>
      <c r="I11" s="15">
        <v>49</v>
      </c>
      <c r="J11" s="15">
        <v>10374</v>
      </c>
      <c r="K11" s="15">
        <v>1818</v>
      </c>
      <c r="L11" s="15">
        <v>287</v>
      </c>
      <c r="M11" s="41">
        <v>49</v>
      </c>
    </row>
    <row r="12" spans="1:13" s="7" customFormat="1" ht="21" customHeight="1" hidden="1">
      <c r="A12" s="14" t="s">
        <v>8</v>
      </c>
      <c r="B12" s="15">
        <v>96689</v>
      </c>
      <c r="C12" s="15">
        <v>4634</v>
      </c>
      <c r="D12" s="15">
        <v>468</v>
      </c>
      <c r="E12" s="15">
        <v>49</v>
      </c>
      <c r="F12" s="15">
        <v>81977</v>
      </c>
      <c r="G12" s="15">
        <v>1645</v>
      </c>
      <c r="H12" s="15">
        <v>1746</v>
      </c>
      <c r="I12" s="15">
        <v>18</v>
      </c>
      <c r="J12" s="15">
        <v>11676</v>
      </c>
      <c r="K12" s="15">
        <v>2500</v>
      </c>
      <c r="L12" s="15">
        <v>822</v>
      </c>
      <c r="M12" s="41">
        <v>152</v>
      </c>
    </row>
    <row r="13" spans="1:13" s="7" customFormat="1" ht="21" customHeight="1" hidden="1">
      <c r="A13" s="14" t="s">
        <v>9</v>
      </c>
      <c r="B13" s="15">
        <v>72744</v>
      </c>
      <c r="C13" s="15">
        <v>6139</v>
      </c>
      <c r="D13" s="30">
        <v>1237</v>
      </c>
      <c r="E13" s="15">
        <f>SUM(E14:E25)</f>
        <v>61</v>
      </c>
      <c r="F13" s="15">
        <v>52655</v>
      </c>
      <c r="G13" s="15">
        <f>SUM(G14:G25)</f>
        <v>1228</v>
      </c>
      <c r="H13" s="15">
        <v>1622</v>
      </c>
      <c r="I13" s="15">
        <f>SUM(I14:I25)</f>
        <v>29</v>
      </c>
      <c r="J13" s="15">
        <v>16935</v>
      </c>
      <c r="K13" s="15">
        <v>4800</v>
      </c>
      <c r="L13" s="15">
        <f>B13-D13-F13-H13-J13</f>
        <v>295</v>
      </c>
      <c r="M13" s="41">
        <f>C13-E13-G13-I13-K13</f>
        <v>21</v>
      </c>
    </row>
    <row r="14" spans="1:13" s="7" customFormat="1" ht="21" customHeight="1" hidden="1">
      <c r="A14" s="11" t="s">
        <v>20</v>
      </c>
      <c r="B14" s="9">
        <v>8135</v>
      </c>
      <c r="C14" s="9">
        <v>363</v>
      </c>
      <c r="D14" s="31">
        <v>29</v>
      </c>
      <c r="E14" s="9">
        <v>3</v>
      </c>
      <c r="F14" s="9">
        <v>6280</v>
      </c>
      <c r="G14" s="9">
        <v>62</v>
      </c>
      <c r="H14" s="9">
        <v>188</v>
      </c>
      <c r="I14" s="9">
        <v>3</v>
      </c>
      <c r="J14" s="9">
        <v>1573</v>
      </c>
      <c r="K14" s="9">
        <v>293</v>
      </c>
      <c r="L14" s="9">
        <v>65</v>
      </c>
      <c r="M14" s="10">
        <v>2</v>
      </c>
    </row>
    <row r="15" spans="1:13" s="7" customFormat="1" ht="21" customHeight="1" hidden="1">
      <c r="A15" s="11" t="s">
        <v>28</v>
      </c>
      <c r="B15" s="9">
        <v>7138</v>
      </c>
      <c r="C15" s="9">
        <v>311</v>
      </c>
      <c r="D15" s="31">
        <v>28</v>
      </c>
      <c r="E15" s="9">
        <v>4</v>
      </c>
      <c r="F15" s="9">
        <v>6795</v>
      </c>
      <c r="G15" s="9">
        <v>194</v>
      </c>
      <c r="H15" s="9">
        <v>194</v>
      </c>
      <c r="I15" s="9">
        <v>1</v>
      </c>
      <c r="J15" s="9">
        <v>101</v>
      </c>
      <c r="K15" s="9">
        <v>112</v>
      </c>
      <c r="L15" s="9">
        <v>20</v>
      </c>
      <c r="M15" s="42" t="s">
        <v>10</v>
      </c>
    </row>
    <row r="16" spans="1:13" s="7" customFormat="1" ht="21" customHeight="1" hidden="1">
      <c r="A16" s="11" t="s">
        <v>21</v>
      </c>
      <c r="B16" s="9">
        <v>10035</v>
      </c>
      <c r="C16" s="9">
        <v>402</v>
      </c>
      <c r="D16" s="31">
        <v>117</v>
      </c>
      <c r="E16" s="9">
        <v>4</v>
      </c>
      <c r="F16" s="9">
        <v>9108</v>
      </c>
      <c r="G16" s="9">
        <v>173</v>
      </c>
      <c r="H16" s="9">
        <v>175</v>
      </c>
      <c r="I16" s="9">
        <v>6</v>
      </c>
      <c r="J16" s="9">
        <v>635</v>
      </c>
      <c r="K16" s="9">
        <v>219</v>
      </c>
      <c r="L16" s="16" t="s">
        <v>10</v>
      </c>
      <c r="M16" s="42" t="s">
        <v>10</v>
      </c>
    </row>
    <row r="17" spans="1:13" s="7" customFormat="1" ht="21" customHeight="1" hidden="1">
      <c r="A17" s="11" t="s">
        <v>22</v>
      </c>
      <c r="B17" s="9">
        <v>11691</v>
      </c>
      <c r="C17" s="9">
        <v>385</v>
      </c>
      <c r="D17" s="31">
        <v>21</v>
      </c>
      <c r="E17" s="9">
        <v>7</v>
      </c>
      <c r="F17" s="9">
        <v>10422</v>
      </c>
      <c r="G17" s="9">
        <v>139</v>
      </c>
      <c r="H17" s="9">
        <v>140</v>
      </c>
      <c r="I17" s="9">
        <v>7</v>
      </c>
      <c r="J17" s="9">
        <v>1084</v>
      </c>
      <c r="K17" s="9">
        <v>230</v>
      </c>
      <c r="L17" s="9">
        <v>24</v>
      </c>
      <c r="M17" s="10">
        <v>2</v>
      </c>
    </row>
    <row r="18" spans="1:13" s="7" customFormat="1" ht="21" customHeight="1" hidden="1">
      <c r="A18" s="11" t="s">
        <v>23</v>
      </c>
      <c r="B18" s="9">
        <v>7154</v>
      </c>
      <c r="C18" s="9">
        <v>293</v>
      </c>
      <c r="D18" s="31">
        <v>158</v>
      </c>
      <c r="E18" s="9">
        <v>3</v>
      </c>
      <c r="F18" s="9">
        <v>5349</v>
      </c>
      <c r="G18" s="9">
        <v>140</v>
      </c>
      <c r="H18" s="9">
        <v>128</v>
      </c>
      <c r="I18" s="9">
        <v>2</v>
      </c>
      <c r="J18" s="9">
        <v>1498</v>
      </c>
      <c r="K18" s="9">
        <v>145</v>
      </c>
      <c r="L18" s="9">
        <v>21</v>
      </c>
      <c r="M18" s="10">
        <v>3</v>
      </c>
    </row>
    <row r="19" spans="1:13" s="7" customFormat="1" ht="21" customHeight="1" hidden="1">
      <c r="A19" s="11" t="s">
        <v>24</v>
      </c>
      <c r="B19" s="9">
        <v>2511</v>
      </c>
      <c r="C19" s="9">
        <v>180</v>
      </c>
      <c r="D19" s="31">
        <v>155</v>
      </c>
      <c r="E19" s="9">
        <v>8</v>
      </c>
      <c r="F19" s="9">
        <v>702</v>
      </c>
      <c r="G19" s="9">
        <v>10</v>
      </c>
      <c r="H19" s="9">
        <v>111</v>
      </c>
      <c r="I19" s="9">
        <v>2</v>
      </c>
      <c r="J19" s="9">
        <v>1523</v>
      </c>
      <c r="K19" s="9">
        <v>159</v>
      </c>
      <c r="L19" s="9">
        <v>20</v>
      </c>
      <c r="M19" s="10">
        <v>1</v>
      </c>
    </row>
    <row r="20" spans="1:13" s="7" customFormat="1" ht="21" customHeight="1" hidden="1">
      <c r="A20" s="11" t="s">
        <v>25</v>
      </c>
      <c r="B20" s="9">
        <v>4267</v>
      </c>
      <c r="C20" s="9">
        <v>1940</v>
      </c>
      <c r="D20" s="31">
        <v>96</v>
      </c>
      <c r="E20" s="9">
        <v>6</v>
      </c>
      <c r="F20" s="9">
        <v>1336</v>
      </c>
      <c r="G20" s="9">
        <v>39</v>
      </c>
      <c r="H20" s="9">
        <v>115</v>
      </c>
      <c r="I20" s="9">
        <v>1</v>
      </c>
      <c r="J20" s="9">
        <v>2696</v>
      </c>
      <c r="K20" s="9">
        <v>1889</v>
      </c>
      <c r="L20" s="9">
        <v>24</v>
      </c>
      <c r="M20" s="10">
        <v>5</v>
      </c>
    </row>
    <row r="21" spans="1:13" s="7" customFormat="1" ht="21" customHeight="1" hidden="1">
      <c r="A21" s="11" t="s">
        <v>26</v>
      </c>
      <c r="B21" s="9">
        <v>3532</v>
      </c>
      <c r="C21" s="9">
        <v>612</v>
      </c>
      <c r="D21" s="31">
        <v>60</v>
      </c>
      <c r="E21" s="9">
        <v>5</v>
      </c>
      <c r="F21" s="9">
        <v>1813</v>
      </c>
      <c r="G21" s="9">
        <v>67</v>
      </c>
      <c r="H21" s="9">
        <v>109</v>
      </c>
      <c r="I21" s="9">
        <v>1</v>
      </c>
      <c r="J21" s="9">
        <v>1527</v>
      </c>
      <c r="K21" s="9">
        <v>539</v>
      </c>
      <c r="L21" s="9">
        <v>23</v>
      </c>
      <c r="M21" s="42" t="s">
        <v>10</v>
      </c>
    </row>
    <row r="22" spans="1:13" s="7" customFormat="1" ht="21" customHeight="1" hidden="1">
      <c r="A22" s="11" t="s">
        <v>27</v>
      </c>
      <c r="B22" s="9">
        <v>4815</v>
      </c>
      <c r="C22" s="9">
        <v>301</v>
      </c>
      <c r="D22" s="31">
        <v>148</v>
      </c>
      <c r="E22" s="9">
        <v>6</v>
      </c>
      <c r="F22" s="9">
        <v>3128</v>
      </c>
      <c r="G22" s="9">
        <v>43</v>
      </c>
      <c r="H22" s="9">
        <v>108</v>
      </c>
      <c r="I22" s="9">
        <v>2</v>
      </c>
      <c r="J22" s="9">
        <v>1406</v>
      </c>
      <c r="K22" s="9">
        <v>250</v>
      </c>
      <c r="L22" s="9">
        <v>25</v>
      </c>
      <c r="M22" s="42" t="s">
        <v>10</v>
      </c>
    </row>
    <row r="23" spans="1:13" s="7" customFormat="1" ht="21" customHeight="1" hidden="1">
      <c r="A23" s="11" t="s">
        <v>29</v>
      </c>
      <c r="B23" s="9">
        <v>3524</v>
      </c>
      <c r="C23" s="9">
        <v>376</v>
      </c>
      <c r="D23" s="31">
        <v>136</v>
      </c>
      <c r="E23" s="9">
        <v>9</v>
      </c>
      <c r="F23" s="9">
        <v>2045</v>
      </c>
      <c r="G23" s="9">
        <v>63</v>
      </c>
      <c r="H23" s="9">
        <v>123</v>
      </c>
      <c r="I23" s="9">
        <v>1</v>
      </c>
      <c r="J23" s="9">
        <v>1200</v>
      </c>
      <c r="K23" s="9">
        <v>300</v>
      </c>
      <c r="L23" s="9">
        <v>20</v>
      </c>
      <c r="M23" s="10">
        <v>3</v>
      </c>
    </row>
    <row r="24" spans="1:13" s="7" customFormat="1" ht="21" customHeight="1" hidden="1">
      <c r="A24" s="11" t="s">
        <v>30</v>
      </c>
      <c r="B24" s="9">
        <v>4074</v>
      </c>
      <c r="C24" s="9">
        <v>456</v>
      </c>
      <c r="D24" s="31">
        <v>108</v>
      </c>
      <c r="E24" s="9">
        <v>3</v>
      </c>
      <c r="F24" s="9">
        <v>2605</v>
      </c>
      <c r="G24" s="9">
        <v>143</v>
      </c>
      <c r="H24" s="9">
        <v>113</v>
      </c>
      <c r="I24" s="9">
        <v>1</v>
      </c>
      <c r="J24" s="9">
        <v>1238</v>
      </c>
      <c r="K24" s="9">
        <v>308</v>
      </c>
      <c r="L24" s="9">
        <v>10</v>
      </c>
      <c r="M24" s="10">
        <v>1</v>
      </c>
    </row>
    <row r="25" spans="1:13" s="7" customFormat="1" ht="21" customHeight="1" hidden="1">
      <c r="A25" s="11" t="s">
        <v>31</v>
      </c>
      <c r="B25" s="9">
        <v>6738</v>
      </c>
      <c r="C25" s="9">
        <v>503</v>
      </c>
      <c r="D25" s="31">
        <v>115</v>
      </c>
      <c r="E25" s="9">
        <v>3</v>
      </c>
      <c r="F25" s="9">
        <v>4084</v>
      </c>
      <c r="G25" s="9">
        <v>155</v>
      </c>
      <c r="H25" s="9">
        <v>118</v>
      </c>
      <c r="I25" s="9">
        <v>2</v>
      </c>
      <c r="J25" s="9">
        <v>2398</v>
      </c>
      <c r="K25" s="9">
        <v>342</v>
      </c>
      <c r="L25" s="9">
        <v>23</v>
      </c>
      <c r="M25" s="10">
        <v>1</v>
      </c>
    </row>
    <row r="26" spans="1:13" s="7" customFormat="1" ht="21" customHeight="1" hidden="1">
      <c r="A26" s="14" t="s">
        <v>33</v>
      </c>
      <c r="B26" s="15">
        <v>49173</v>
      </c>
      <c r="C26" s="15">
        <v>12732</v>
      </c>
      <c r="D26" s="30">
        <v>1802</v>
      </c>
      <c r="E26" s="15">
        <v>46</v>
      </c>
      <c r="F26" s="15">
        <v>31474</v>
      </c>
      <c r="G26" s="15">
        <v>1245</v>
      </c>
      <c r="H26" s="15">
        <f>SUM(H27:H38)</f>
        <v>1255</v>
      </c>
      <c r="I26" s="15">
        <v>54</v>
      </c>
      <c r="J26" s="15">
        <v>13403</v>
      </c>
      <c r="K26" s="15">
        <v>11360</v>
      </c>
      <c r="L26" s="15">
        <f>B26-D26-F26-H26-J26</f>
        <v>1239</v>
      </c>
      <c r="M26" s="41">
        <f>C26-E26-G26-I26-K26</f>
        <v>27</v>
      </c>
    </row>
    <row r="27" spans="1:13" s="7" customFormat="1" ht="21" customHeight="1" hidden="1">
      <c r="A27" s="11" t="s">
        <v>20</v>
      </c>
      <c r="B27" s="9">
        <v>4337</v>
      </c>
      <c r="C27" s="9">
        <v>697</v>
      </c>
      <c r="D27" s="31">
        <v>97</v>
      </c>
      <c r="E27" s="9">
        <v>6</v>
      </c>
      <c r="F27" s="9">
        <v>3566</v>
      </c>
      <c r="G27" s="9">
        <v>129</v>
      </c>
      <c r="H27" s="9">
        <v>80</v>
      </c>
      <c r="I27" s="9">
        <v>7</v>
      </c>
      <c r="J27" s="9">
        <v>555</v>
      </c>
      <c r="K27" s="9">
        <v>555</v>
      </c>
      <c r="L27" s="9">
        <v>39</v>
      </c>
      <c r="M27" s="37" t="s">
        <v>19</v>
      </c>
    </row>
    <row r="28" spans="1:13" s="7" customFormat="1" ht="21" customHeight="1" hidden="1">
      <c r="A28" s="11" t="s">
        <v>28</v>
      </c>
      <c r="B28" s="9">
        <v>4497</v>
      </c>
      <c r="C28" s="9">
        <v>824</v>
      </c>
      <c r="D28" s="31">
        <v>122</v>
      </c>
      <c r="E28" s="9">
        <v>2</v>
      </c>
      <c r="F28" s="9">
        <v>3583</v>
      </c>
      <c r="G28" s="9">
        <v>196</v>
      </c>
      <c r="H28" s="9">
        <v>69</v>
      </c>
      <c r="I28" s="9">
        <v>1</v>
      </c>
      <c r="J28" s="9">
        <v>625</v>
      </c>
      <c r="K28" s="9">
        <v>625</v>
      </c>
      <c r="L28" s="9">
        <v>78</v>
      </c>
      <c r="M28" s="37" t="s">
        <v>19</v>
      </c>
    </row>
    <row r="29" spans="1:13" s="7" customFormat="1" ht="21" customHeight="1" hidden="1">
      <c r="A29" s="11" t="s">
        <v>21</v>
      </c>
      <c r="B29" s="9">
        <v>5941</v>
      </c>
      <c r="C29" s="9">
        <v>775</v>
      </c>
      <c r="D29" s="31">
        <v>133</v>
      </c>
      <c r="E29" s="9">
        <v>4</v>
      </c>
      <c r="F29" s="9">
        <v>4924</v>
      </c>
      <c r="G29" s="9">
        <v>86</v>
      </c>
      <c r="H29" s="9">
        <v>111</v>
      </c>
      <c r="I29" s="9">
        <v>5</v>
      </c>
      <c r="J29" s="9">
        <v>678</v>
      </c>
      <c r="K29" s="9">
        <v>678</v>
      </c>
      <c r="L29" s="9">
        <v>75</v>
      </c>
      <c r="M29" s="10">
        <v>2</v>
      </c>
    </row>
    <row r="30" spans="1:13" s="7" customFormat="1" ht="21" customHeight="1" hidden="1">
      <c r="A30" s="11" t="s">
        <v>22</v>
      </c>
      <c r="B30" s="9">
        <v>5326</v>
      </c>
      <c r="C30" s="9">
        <v>662</v>
      </c>
      <c r="D30" s="31">
        <v>111</v>
      </c>
      <c r="E30" s="9">
        <v>5</v>
      </c>
      <c r="F30" s="9">
        <v>4386</v>
      </c>
      <c r="G30" s="9">
        <v>54</v>
      </c>
      <c r="H30" s="9">
        <v>140</v>
      </c>
      <c r="I30" s="9">
        <v>2</v>
      </c>
      <c r="J30" s="9">
        <v>641</v>
      </c>
      <c r="K30" s="9">
        <v>600</v>
      </c>
      <c r="L30" s="9">
        <v>48</v>
      </c>
      <c r="M30" s="37">
        <v>1</v>
      </c>
    </row>
    <row r="31" spans="1:13" s="7" customFormat="1" ht="21" customHeight="1" hidden="1">
      <c r="A31" s="11" t="s">
        <v>23</v>
      </c>
      <c r="B31" s="9">
        <v>2628</v>
      </c>
      <c r="C31" s="9">
        <v>594</v>
      </c>
      <c r="D31" s="31">
        <v>120</v>
      </c>
      <c r="E31" s="9">
        <v>3</v>
      </c>
      <c r="F31" s="9">
        <v>1779</v>
      </c>
      <c r="G31" s="9">
        <v>84</v>
      </c>
      <c r="H31" s="9">
        <v>122</v>
      </c>
      <c r="I31" s="9">
        <v>7</v>
      </c>
      <c r="J31" s="9">
        <v>544</v>
      </c>
      <c r="K31" s="9">
        <v>500</v>
      </c>
      <c r="L31" s="9">
        <v>63</v>
      </c>
      <c r="M31" s="37" t="s">
        <v>19</v>
      </c>
    </row>
    <row r="32" spans="1:13" s="7" customFormat="1" ht="21" customHeight="1" hidden="1">
      <c r="A32" s="11" t="s">
        <v>24</v>
      </c>
      <c r="B32" s="9">
        <v>2938</v>
      </c>
      <c r="C32" s="9">
        <f aca="true" t="shared" si="0" ref="C32:C38">SUM(E32+G32+I32+K32+M32)</f>
        <v>245</v>
      </c>
      <c r="D32" s="31">
        <v>113</v>
      </c>
      <c r="E32" s="9">
        <v>3</v>
      </c>
      <c r="F32" s="9">
        <v>1599</v>
      </c>
      <c r="G32" s="9">
        <v>2</v>
      </c>
      <c r="H32" s="9">
        <v>80</v>
      </c>
      <c r="I32" s="9">
        <v>3</v>
      </c>
      <c r="J32" s="9">
        <v>1136</v>
      </c>
      <c r="K32" s="9">
        <v>225</v>
      </c>
      <c r="L32" s="9">
        <v>13</v>
      </c>
      <c r="M32" s="10">
        <v>12</v>
      </c>
    </row>
    <row r="33" spans="1:13" s="7" customFormat="1" ht="21" customHeight="1" hidden="1">
      <c r="A33" s="11" t="s">
        <v>25</v>
      </c>
      <c r="B33" s="9">
        <f aca="true" t="shared" si="1" ref="B33:B38">SUM(D33+F33+H33+J33+L33)</f>
        <v>3204</v>
      </c>
      <c r="C33" s="9">
        <f t="shared" si="0"/>
        <v>1513</v>
      </c>
      <c r="D33" s="31">
        <v>131</v>
      </c>
      <c r="E33" s="9">
        <v>2</v>
      </c>
      <c r="F33" s="9">
        <v>1301</v>
      </c>
      <c r="G33" s="9">
        <v>156</v>
      </c>
      <c r="H33" s="9">
        <v>89</v>
      </c>
      <c r="I33" s="9">
        <v>5</v>
      </c>
      <c r="J33" s="9">
        <v>1667</v>
      </c>
      <c r="K33" s="9">
        <v>1350</v>
      </c>
      <c r="L33" s="9">
        <v>16</v>
      </c>
      <c r="M33" s="10">
        <v>0</v>
      </c>
    </row>
    <row r="34" spans="1:13" s="7" customFormat="1" ht="21" customHeight="1" hidden="1">
      <c r="A34" s="11" t="s">
        <v>26</v>
      </c>
      <c r="B34" s="9">
        <f t="shared" si="1"/>
        <v>2509</v>
      </c>
      <c r="C34" s="9">
        <f t="shared" si="0"/>
        <v>2224</v>
      </c>
      <c r="D34" s="31">
        <v>121</v>
      </c>
      <c r="E34" s="9">
        <v>8</v>
      </c>
      <c r="F34" s="9">
        <v>1243</v>
      </c>
      <c r="G34" s="9">
        <v>110</v>
      </c>
      <c r="H34" s="9">
        <v>67</v>
      </c>
      <c r="I34" s="9">
        <v>3</v>
      </c>
      <c r="J34" s="9">
        <v>1060</v>
      </c>
      <c r="K34" s="9">
        <v>2100</v>
      </c>
      <c r="L34" s="9">
        <v>18</v>
      </c>
      <c r="M34" s="10">
        <v>3</v>
      </c>
    </row>
    <row r="35" spans="1:13" s="7" customFormat="1" ht="21" customHeight="1" hidden="1">
      <c r="A35" s="11" t="s">
        <v>27</v>
      </c>
      <c r="B35" s="9">
        <f t="shared" si="1"/>
        <v>2895</v>
      </c>
      <c r="C35" s="9">
        <f t="shared" si="0"/>
        <v>904</v>
      </c>
      <c r="D35" s="31">
        <v>227</v>
      </c>
      <c r="E35" s="9">
        <v>2</v>
      </c>
      <c r="F35" s="9">
        <v>1485</v>
      </c>
      <c r="G35" s="9">
        <v>94</v>
      </c>
      <c r="H35" s="9">
        <v>92</v>
      </c>
      <c r="I35" s="9">
        <v>8</v>
      </c>
      <c r="J35" s="9">
        <v>1065</v>
      </c>
      <c r="K35" s="9">
        <v>800</v>
      </c>
      <c r="L35" s="9">
        <v>26</v>
      </c>
      <c r="M35" s="10">
        <v>0</v>
      </c>
    </row>
    <row r="36" spans="1:13" s="7" customFormat="1" ht="21" customHeight="1" hidden="1">
      <c r="A36" s="11" t="s">
        <v>34</v>
      </c>
      <c r="B36" s="9">
        <f t="shared" si="1"/>
        <v>4787</v>
      </c>
      <c r="C36" s="9">
        <f t="shared" si="0"/>
        <v>1171</v>
      </c>
      <c r="D36" s="31">
        <v>247</v>
      </c>
      <c r="E36" s="9">
        <v>7</v>
      </c>
      <c r="F36" s="9">
        <v>1608</v>
      </c>
      <c r="G36" s="9">
        <v>96</v>
      </c>
      <c r="H36" s="9">
        <v>118</v>
      </c>
      <c r="I36" s="9">
        <v>5</v>
      </c>
      <c r="J36" s="9">
        <v>2789</v>
      </c>
      <c r="K36" s="9">
        <v>1063</v>
      </c>
      <c r="L36" s="9">
        <v>25</v>
      </c>
      <c r="M36" s="10">
        <v>0</v>
      </c>
    </row>
    <row r="37" spans="1:13" s="7" customFormat="1" ht="21" customHeight="1" hidden="1">
      <c r="A37" s="11" t="s">
        <v>35</v>
      </c>
      <c r="B37" s="9">
        <f t="shared" si="1"/>
        <v>4063</v>
      </c>
      <c r="C37" s="9">
        <f t="shared" si="0"/>
        <v>1324</v>
      </c>
      <c r="D37" s="31">
        <v>219</v>
      </c>
      <c r="E37" s="9">
        <v>4</v>
      </c>
      <c r="F37" s="9">
        <v>2091</v>
      </c>
      <c r="G37" s="9">
        <v>67</v>
      </c>
      <c r="H37" s="9">
        <v>143</v>
      </c>
      <c r="I37" s="9">
        <v>3</v>
      </c>
      <c r="J37" s="9">
        <v>1585</v>
      </c>
      <c r="K37" s="9">
        <v>1250</v>
      </c>
      <c r="L37" s="9">
        <v>25</v>
      </c>
      <c r="M37" s="10">
        <v>0</v>
      </c>
    </row>
    <row r="38" spans="1:13" s="7" customFormat="1" ht="21" customHeight="1" hidden="1">
      <c r="A38" s="11" t="s">
        <v>36</v>
      </c>
      <c r="B38" s="9">
        <f t="shared" si="1"/>
        <v>5250</v>
      </c>
      <c r="C38" s="9">
        <f t="shared" si="0"/>
        <v>1004</v>
      </c>
      <c r="D38" s="31">
        <v>158</v>
      </c>
      <c r="E38" s="9">
        <v>2</v>
      </c>
      <c r="F38" s="9">
        <v>3909</v>
      </c>
      <c r="G38" s="9">
        <v>157</v>
      </c>
      <c r="H38" s="9">
        <v>144</v>
      </c>
      <c r="I38" s="9">
        <v>2</v>
      </c>
      <c r="J38" s="9">
        <v>1018</v>
      </c>
      <c r="K38" s="9">
        <v>839</v>
      </c>
      <c r="L38" s="9">
        <v>21</v>
      </c>
      <c r="M38" s="10">
        <v>4</v>
      </c>
    </row>
    <row r="39" spans="1:13" s="17" customFormat="1" ht="21" customHeight="1">
      <c r="A39" s="12" t="s">
        <v>67</v>
      </c>
      <c r="B39" s="15">
        <f>B40+B41+B42+B43+B44+B45+B46+B47+B48+B49+B50+B51</f>
        <v>64069</v>
      </c>
      <c r="C39" s="15">
        <f aca="true" t="shared" si="2" ref="C39:M39">C40+C41+C42+C43+C44+C45+C46+C47+C48+C49+C50+C51</f>
        <v>7457</v>
      </c>
      <c r="D39" s="30">
        <f t="shared" si="2"/>
        <v>1619</v>
      </c>
      <c r="E39" s="15">
        <f t="shared" si="2"/>
        <v>44</v>
      </c>
      <c r="F39" s="15">
        <f t="shared" si="2"/>
        <v>36862</v>
      </c>
      <c r="G39" s="15">
        <f t="shared" si="2"/>
        <v>1175</v>
      </c>
      <c r="H39" s="15">
        <f t="shared" si="2"/>
        <v>1755</v>
      </c>
      <c r="I39" s="15">
        <f t="shared" si="2"/>
        <v>25</v>
      </c>
      <c r="J39" s="15">
        <f t="shared" si="2"/>
        <v>22450</v>
      </c>
      <c r="K39" s="15">
        <f t="shared" si="2"/>
        <v>6209</v>
      </c>
      <c r="L39" s="15">
        <f t="shared" si="2"/>
        <v>1383</v>
      </c>
      <c r="M39" s="41">
        <f t="shared" si="2"/>
        <v>4</v>
      </c>
    </row>
    <row r="40" spans="1:13" s="7" customFormat="1" ht="21" customHeight="1" hidden="1">
      <c r="A40" s="11" t="s">
        <v>38</v>
      </c>
      <c r="B40" s="21">
        <f>D40+F40+H40+J40+L40</f>
        <v>4979</v>
      </c>
      <c r="C40" s="21">
        <f>E40+G40+I40+K40+M40</f>
        <v>875</v>
      </c>
      <c r="D40" s="21">
        <v>152</v>
      </c>
      <c r="E40" s="21">
        <v>8</v>
      </c>
      <c r="F40" s="21">
        <v>2918</v>
      </c>
      <c r="G40" s="21">
        <v>59</v>
      </c>
      <c r="H40" s="21">
        <v>180</v>
      </c>
      <c r="I40" s="21">
        <v>4</v>
      </c>
      <c r="J40" s="21">
        <v>1617</v>
      </c>
      <c r="K40" s="21">
        <v>803</v>
      </c>
      <c r="L40" s="21">
        <v>112</v>
      </c>
      <c r="M40" s="43">
        <v>1</v>
      </c>
    </row>
    <row r="41" spans="1:13" s="7" customFormat="1" ht="21" customHeight="1" hidden="1">
      <c r="A41" s="11" t="s">
        <v>39</v>
      </c>
      <c r="B41" s="21">
        <f aca="true" t="shared" si="3" ref="B41:B50">D41+F41+H41+J41+L41</f>
        <v>3544</v>
      </c>
      <c r="C41" s="21">
        <f aca="true" t="shared" si="4" ref="C41:C51">E41+G41+I41+K41+M41</f>
        <v>476</v>
      </c>
      <c r="D41" s="21">
        <v>108</v>
      </c>
      <c r="E41" s="21">
        <v>2</v>
      </c>
      <c r="F41" s="21">
        <v>2343</v>
      </c>
      <c r="G41" s="21">
        <v>28</v>
      </c>
      <c r="H41" s="21">
        <v>151</v>
      </c>
      <c r="I41" s="21">
        <v>2</v>
      </c>
      <c r="J41" s="21">
        <v>855</v>
      </c>
      <c r="K41" s="21">
        <v>444</v>
      </c>
      <c r="L41" s="21">
        <v>87</v>
      </c>
      <c r="M41" s="43">
        <v>0</v>
      </c>
    </row>
    <row r="42" spans="1:13" s="7" customFormat="1" ht="21" customHeight="1" hidden="1">
      <c r="A42" s="11" t="s">
        <v>40</v>
      </c>
      <c r="B42" s="21">
        <f t="shared" si="3"/>
        <v>5148</v>
      </c>
      <c r="C42" s="21">
        <f t="shared" si="4"/>
        <v>630</v>
      </c>
      <c r="D42" s="9">
        <v>172</v>
      </c>
      <c r="E42" s="9">
        <v>7</v>
      </c>
      <c r="F42" s="9">
        <v>3598</v>
      </c>
      <c r="G42" s="9">
        <v>86</v>
      </c>
      <c r="H42" s="9">
        <v>208</v>
      </c>
      <c r="I42" s="9">
        <v>2</v>
      </c>
      <c r="J42" s="9">
        <v>1036</v>
      </c>
      <c r="K42" s="9">
        <v>535</v>
      </c>
      <c r="L42" s="9">
        <v>134</v>
      </c>
      <c r="M42" s="10">
        <v>0</v>
      </c>
    </row>
    <row r="43" spans="1:13" s="7" customFormat="1" ht="21" customHeight="1" hidden="1">
      <c r="A43" s="11" t="s">
        <v>41</v>
      </c>
      <c r="B43" s="21">
        <f t="shared" si="3"/>
        <v>8961</v>
      </c>
      <c r="C43" s="21">
        <f t="shared" si="4"/>
        <v>1746</v>
      </c>
      <c r="D43" s="9">
        <v>145</v>
      </c>
      <c r="E43" s="9">
        <v>1</v>
      </c>
      <c r="F43" s="9">
        <v>3535</v>
      </c>
      <c r="G43" s="9">
        <v>128</v>
      </c>
      <c r="H43" s="9">
        <v>153</v>
      </c>
      <c r="I43" s="9">
        <v>1</v>
      </c>
      <c r="J43" s="9">
        <v>4984</v>
      </c>
      <c r="K43" s="9">
        <v>1616</v>
      </c>
      <c r="L43" s="9">
        <v>144</v>
      </c>
      <c r="M43" s="44">
        <v>0</v>
      </c>
    </row>
    <row r="44" spans="1:13" s="7" customFormat="1" ht="21" customHeight="1" hidden="1">
      <c r="A44" s="11" t="s">
        <v>42</v>
      </c>
      <c r="B44" s="21">
        <f t="shared" si="3"/>
        <v>8955</v>
      </c>
      <c r="C44" s="21">
        <f t="shared" si="4"/>
        <v>1461</v>
      </c>
      <c r="D44" s="9">
        <v>158</v>
      </c>
      <c r="E44" s="9">
        <v>1</v>
      </c>
      <c r="F44" s="9">
        <v>2905</v>
      </c>
      <c r="G44" s="9">
        <v>153</v>
      </c>
      <c r="H44" s="9">
        <v>195</v>
      </c>
      <c r="I44" s="9">
        <v>2</v>
      </c>
      <c r="J44" s="9">
        <v>5500</v>
      </c>
      <c r="K44" s="9">
        <v>1305</v>
      </c>
      <c r="L44" s="9">
        <v>197</v>
      </c>
      <c r="M44" s="10">
        <v>0</v>
      </c>
    </row>
    <row r="45" spans="1:13" s="7" customFormat="1" ht="21" customHeight="1" hidden="1">
      <c r="A45" s="11" t="s">
        <v>43</v>
      </c>
      <c r="B45" s="21">
        <f t="shared" si="3"/>
        <v>3806</v>
      </c>
      <c r="C45" s="21">
        <f t="shared" si="4"/>
        <v>425</v>
      </c>
      <c r="D45" s="9">
        <v>178</v>
      </c>
      <c r="E45" s="9">
        <v>4</v>
      </c>
      <c r="F45" s="9">
        <v>777</v>
      </c>
      <c r="G45" s="9">
        <v>143</v>
      </c>
      <c r="H45" s="9">
        <v>154</v>
      </c>
      <c r="I45" s="9">
        <v>3</v>
      </c>
      <c r="J45" s="9">
        <v>2540</v>
      </c>
      <c r="K45" s="9">
        <v>275</v>
      </c>
      <c r="L45" s="9">
        <v>157</v>
      </c>
      <c r="M45" s="44">
        <v>0</v>
      </c>
    </row>
    <row r="46" spans="1:14" ht="21" customHeight="1" hidden="1">
      <c r="A46" s="11" t="s">
        <v>44</v>
      </c>
      <c r="B46" s="21">
        <f t="shared" si="3"/>
        <v>2838</v>
      </c>
      <c r="C46" s="21">
        <f t="shared" si="4"/>
        <v>358</v>
      </c>
      <c r="D46" s="9">
        <v>136</v>
      </c>
      <c r="E46" s="9">
        <v>2</v>
      </c>
      <c r="F46" s="9">
        <v>1216</v>
      </c>
      <c r="G46" s="9">
        <v>56</v>
      </c>
      <c r="H46" s="9">
        <v>177</v>
      </c>
      <c r="I46" s="9">
        <v>3</v>
      </c>
      <c r="J46" s="9">
        <v>1228</v>
      </c>
      <c r="K46" s="9">
        <v>297</v>
      </c>
      <c r="L46" s="9">
        <v>81</v>
      </c>
      <c r="M46" s="44">
        <v>0</v>
      </c>
      <c r="N46" s="7"/>
    </row>
    <row r="47" spans="1:14" ht="21" customHeight="1" hidden="1">
      <c r="A47" s="11" t="s">
        <v>45</v>
      </c>
      <c r="B47" s="21">
        <f t="shared" si="3"/>
        <v>4720</v>
      </c>
      <c r="C47" s="21">
        <f t="shared" si="4"/>
        <v>254</v>
      </c>
      <c r="D47" s="9">
        <v>128</v>
      </c>
      <c r="E47" s="9">
        <v>3</v>
      </c>
      <c r="F47" s="9">
        <v>3113</v>
      </c>
      <c r="G47" s="9">
        <v>118</v>
      </c>
      <c r="H47" s="9">
        <v>180</v>
      </c>
      <c r="I47" s="9">
        <v>3</v>
      </c>
      <c r="J47" s="9">
        <v>1202</v>
      </c>
      <c r="K47" s="9">
        <v>130</v>
      </c>
      <c r="L47" s="9">
        <v>97</v>
      </c>
      <c r="M47" s="44">
        <v>0</v>
      </c>
      <c r="N47" s="7"/>
    </row>
    <row r="48" spans="1:14" ht="21" customHeight="1" hidden="1">
      <c r="A48" s="11" t="s">
        <v>46</v>
      </c>
      <c r="B48" s="21">
        <f t="shared" si="3"/>
        <v>2374</v>
      </c>
      <c r="C48" s="21">
        <f t="shared" si="4"/>
        <v>272</v>
      </c>
      <c r="D48" s="9">
        <v>102</v>
      </c>
      <c r="E48" s="9">
        <v>6</v>
      </c>
      <c r="F48" s="9">
        <v>947</v>
      </c>
      <c r="G48" s="9">
        <v>27</v>
      </c>
      <c r="H48" s="9">
        <v>0</v>
      </c>
      <c r="I48" s="9">
        <v>0</v>
      </c>
      <c r="J48" s="9">
        <v>1250</v>
      </c>
      <c r="K48" s="9">
        <v>237</v>
      </c>
      <c r="L48" s="9">
        <v>75</v>
      </c>
      <c r="M48" s="22">
        <v>2</v>
      </c>
      <c r="N48" s="7"/>
    </row>
    <row r="49" spans="1:14" ht="21" customHeight="1" hidden="1">
      <c r="A49" s="11" t="s">
        <v>49</v>
      </c>
      <c r="B49" s="21">
        <f t="shared" si="3"/>
        <v>1306</v>
      </c>
      <c r="C49" s="21">
        <f t="shared" si="4"/>
        <v>250</v>
      </c>
      <c r="D49" s="20">
        <v>105</v>
      </c>
      <c r="E49" s="20">
        <v>6</v>
      </c>
      <c r="F49" s="20">
        <v>394</v>
      </c>
      <c r="G49" s="20">
        <v>1</v>
      </c>
      <c r="H49" s="9">
        <v>0</v>
      </c>
      <c r="I49" s="9">
        <v>0</v>
      </c>
      <c r="J49" s="20">
        <v>714</v>
      </c>
      <c r="K49" s="20">
        <v>243</v>
      </c>
      <c r="L49" s="20">
        <v>93</v>
      </c>
      <c r="M49" s="44">
        <v>0</v>
      </c>
      <c r="N49" s="7"/>
    </row>
    <row r="50" spans="1:14" ht="21" customHeight="1" hidden="1">
      <c r="A50" s="11" t="s">
        <v>52</v>
      </c>
      <c r="B50" s="21">
        <f t="shared" si="3"/>
        <v>5332</v>
      </c>
      <c r="C50" s="21">
        <f t="shared" si="4"/>
        <v>415</v>
      </c>
      <c r="D50" s="20">
        <v>133</v>
      </c>
      <c r="E50" s="20">
        <v>1</v>
      </c>
      <c r="F50" s="20">
        <v>4155</v>
      </c>
      <c r="G50" s="20">
        <v>239</v>
      </c>
      <c r="H50" s="9">
        <v>192</v>
      </c>
      <c r="I50" s="9">
        <v>5</v>
      </c>
      <c r="J50" s="20">
        <v>729</v>
      </c>
      <c r="K50" s="20">
        <v>170</v>
      </c>
      <c r="L50" s="20">
        <v>123</v>
      </c>
      <c r="M50" s="44">
        <v>0</v>
      </c>
      <c r="N50" s="7"/>
    </row>
    <row r="51" spans="1:41" ht="21" customHeight="1" hidden="1">
      <c r="A51" s="23" t="s">
        <v>54</v>
      </c>
      <c r="B51" s="21">
        <f>D51+F51+H51+J51+L51</f>
        <v>12106</v>
      </c>
      <c r="C51" s="21">
        <f t="shared" si="4"/>
        <v>295</v>
      </c>
      <c r="D51" s="20">
        <v>102</v>
      </c>
      <c r="E51" s="20">
        <v>3</v>
      </c>
      <c r="F51" s="20">
        <v>10961</v>
      </c>
      <c r="G51" s="20">
        <v>137</v>
      </c>
      <c r="H51" s="9">
        <v>165</v>
      </c>
      <c r="I51" s="9">
        <v>0</v>
      </c>
      <c r="J51" s="20">
        <v>795</v>
      </c>
      <c r="K51" s="20">
        <v>154</v>
      </c>
      <c r="L51" s="20">
        <v>83</v>
      </c>
      <c r="M51" s="44">
        <v>1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17" ht="21" customHeight="1">
      <c r="A52" s="12" t="s">
        <v>55</v>
      </c>
      <c r="B52" s="15">
        <f>SUM(B53:B64)</f>
        <v>81723</v>
      </c>
      <c r="C52" s="15">
        <f aca="true" t="shared" si="5" ref="C52:M52">SUM(C53:C64)</f>
        <v>6761</v>
      </c>
      <c r="D52" s="15">
        <f t="shared" si="5"/>
        <v>686</v>
      </c>
      <c r="E52" s="15">
        <f t="shared" si="5"/>
        <v>36</v>
      </c>
      <c r="F52" s="15">
        <f t="shared" si="5"/>
        <v>67939</v>
      </c>
      <c r="G52" s="15">
        <f t="shared" si="5"/>
        <v>2490</v>
      </c>
      <c r="H52" s="15">
        <f t="shared" si="5"/>
        <v>2407</v>
      </c>
      <c r="I52" s="15">
        <f t="shared" si="5"/>
        <v>33</v>
      </c>
      <c r="J52" s="15">
        <f t="shared" si="5"/>
        <v>9609</v>
      </c>
      <c r="K52" s="15">
        <f t="shared" si="5"/>
        <v>4233</v>
      </c>
      <c r="L52" s="15">
        <f t="shared" si="5"/>
        <v>1082</v>
      </c>
      <c r="M52" s="41">
        <f t="shared" si="5"/>
        <v>9</v>
      </c>
      <c r="N52" s="7"/>
      <c r="O52" s="7"/>
      <c r="P52" s="7"/>
      <c r="Q52" s="7"/>
    </row>
    <row r="53" spans="1:17" ht="21" customHeight="1" hidden="1">
      <c r="A53" s="23" t="s">
        <v>38</v>
      </c>
      <c r="B53" s="21">
        <f>D53+F53+H53+J53+L53</f>
        <v>4398</v>
      </c>
      <c r="C53" s="21">
        <f>E53+G53+I53+K53+M53</f>
        <v>242</v>
      </c>
      <c r="D53" s="20">
        <v>92</v>
      </c>
      <c r="E53" s="20">
        <v>2</v>
      </c>
      <c r="F53" s="20">
        <v>3867</v>
      </c>
      <c r="G53" s="20">
        <v>157</v>
      </c>
      <c r="H53" s="9">
        <v>122</v>
      </c>
      <c r="I53" s="9">
        <v>2</v>
      </c>
      <c r="J53" s="20">
        <v>240</v>
      </c>
      <c r="K53" s="20">
        <v>79</v>
      </c>
      <c r="L53" s="20">
        <v>77</v>
      </c>
      <c r="M53" s="44">
        <v>2</v>
      </c>
      <c r="N53" s="7"/>
      <c r="O53" s="7"/>
      <c r="P53" s="7"/>
      <c r="Q53" s="7"/>
    </row>
    <row r="54" spans="1:17" ht="21" customHeight="1" hidden="1">
      <c r="A54" s="23" t="s">
        <v>58</v>
      </c>
      <c r="B54" s="21">
        <f>D54+F54+H54+J54+L54</f>
        <v>2993</v>
      </c>
      <c r="C54" s="21">
        <v>366</v>
      </c>
      <c r="D54" s="20">
        <v>83</v>
      </c>
      <c r="E54" s="20">
        <v>3</v>
      </c>
      <c r="F54" s="20">
        <v>2419</v>
      </c>
      <c r="G54" s="20">
        <v>238</v>
      </c>
      <c r="H54" s="9">
        <v>96</v>
      </c>
      <c r="I54" s="9">
        <v>1</v>
      </c>
      <c r="J54" s="20">
        <v>297</v>
      </c>
      <c r="K54" s="20">
        <v>123</v>
      </c>
      <c r="L54" s="20">
        <v>98</v>
      </c>
      <c r="M54" s="44">
        <v>1</v>
      </c>
      <c r="N54" s="7"/>
      <c r="O54" s="7"/>
      <c r="P54" s="7"/>
      <c r="Q54" s="7"/>
    </row>
    <row r="55" spans="1:17" ht="21" customHeight="1" hidden="1">
      <c r="A55" s="23" t="s">
        <v>59</v>
      </c>
      <c r="B55" s="21">
        <v>7725</v>
      </c>
      <c r="C55" s="21">
        <v>514</v>
      </c>
      <c r="D55" s="20">
        <v>76</v>
      </c>
      <c r="E55" s="20">
        <v>0</v>
      </c>
      <c r="F55" s="20">
        <v>7049</v>
      </c>
      <c r="G55" s="20">
        <v>243</v>
      </c>
      <c r="H55" s="9">
        <v>173</v>
      </c>
      <c r="I55" s="24">
        <v>3</v>
      </c>
      <c r="J55" s="20">
        <v>337</v>
      </c>
      <c r="K55" s="20">
        <v>267</v>
      </c>
      <c r="L55" s="20">
        <v>90</v>
      </c>
      <c r="M55" s="44">
        <v>1</v>
      </c>
      <c r="N55" s="7"/>
      <c r="O55" s="7"/>
      <c r="P55" s="7"/>
      <c r="Q55" s="7"/>
    </row>
    <row r="56" spans="1:17" ht="21" customHeight="1" hidden="1">
      <c r="A56" s="23" t="s">
        <v>60</v>
      </c>
      <c r="B56" s="21">
        <v>10688</v>
      </c>
      <c r="C56" s="21">
        <v>448</v>
      </c>
      <c r="D56" s="20">
        <v>95</v>
      </c>
      <c r="E56" s="20">
        <v>11</v>
      </c>
      <c r="F56" s="20">
        <v>9856</v>
      </c>
      <c r="G56" s="20">
        <v>290</v>
      </c>
      <c r="H56" s="9">
        <v>211</v>
      </c>
      <c r="I56" s="9">
        <v>2</v>
      </c>
      <c r="J56" s="20">
        <v>418</v>
      </c>
      <c r="K56" s="20">
        <v>185</v>
      </c>
      <c r="L56" s="20">
        <v>108</v>
      </c>
      <c r="M56" s="10">
        <v>0</v>
      </c>
      <c r="N56" s="7"/>
      <c r="O56" s="7"/>
      <c r="P56" s="7"/>
      <c r="Q56" s="7"/>
    </row>
    <row r="57" spans="1:17" ht="21" customHeight="1" hidden="1">
      <c r="A57" s="23" t="s">
        <v>62</v>
      </c>
      <c r="B57" s="21">
        <v>9964</v>
      </c>
      <c r="C57" s="21">
        <v>417</v>
      </c>
      <c r="D57" s="20">
        <v>59</v>
      </c>
      <c r="E57" s="20">
        <v>7</v>
      </c>
      <c r="F57" s="20">
        <v>9005</v>
      </c>
      <c r="G57" s="20">
        <v>102</v>
      </c>
      <c r="H57" s="9">
        <v>247</v>
      </c>
      <c r="I57" s="24">
        <v>4</v>
      </c>
      <c r="J57" s="20">
        <v>522</v>
      </c>
      <c r="K57" s="25">
        <v>303</v>
      </c>
      <c r="L57" s="20">
        <v>131</v>
      </c>
      <c r="M57" s="45">
        <v>1</v>
      </c>
      <c r="N57" s="7"/>
      <c r="O57" s="7"/>
      <c r="P57" s="7"/>
      <c r="Q57" s="7"/>
    </row>
    <row r="58" spans="1:17" ht="21" customHeight="1" hidden="1">
      <c r="A58" s="23" t="s">
        <v>64</v>
      </c>
      <c r="B58" s="21">
        <v>10737</v>
      </c>
      <c r="C58" s="21">
        <v>626</v>
      </c>
      <c r="D58" s="20">
        <v>75</v>
      </c>
      <c r="E58" s="20">
        <v>3</v>
      </c>
      <c r="F58" s="20">
        <v>9753</v>
      </c>
      <c r="G58" s="20">
        <v>305</v>
      </c>
      <c r="H58" s="9">
        <v>194</v>
      </c>
      <c r="I58" s="9">
        <v>5</v>
      </c>
      <c r="J58" s="20">
        <v>619</v>
      </c>
      <c r="K58" s="20">
        <v>313</v>
      </c>
      <c r="L58" s="20">
        <v>96</v>
      </c>
      <c r="M58" s="10">
        <v>0</v>
      </c>
      <c r="N58" s="7"/>
      <c r="O58" s="7"/>
      <c r="P58" s="7"/>
      <c r="Q58" s="7"/>
    </row>
    <row r="59" spans="1:17" ht="21" customHeight="1" hidden="1">
      <c r="A59" s="23" t="s">
        <v>66</v>
      </c>
      <c r="B59" s="21">
        <v>9124</v>
      </c>
      <c r="C59" s="21">
        <v>394</v>
      </c>
      <c r="D59" s="20">
        <v>41</v>
      </c>
      <c r="E59" s="20">
        <v>4</v>
      </c>
      <c r="F59" s="20">
        <v>8198</v>
      </c>
      <c r="G59" s="20">
        <v>265</v>
      </c>
      <c r="H59" s="9">
        <v>167</v>
      </c>
      <c r="I59" s="9">
        <v>2</v>
      </c>
      <c r="J59" s="20">
        <v>632</v>
      </c>
      <c r="K59" s="20">
        <v>123</v>
      </c>
      <c r="L59" s="20">
        <v>86</v>
      </c>
      <c r="M59" s="10">
        <v>0</v>
      </c>
      <c r="N59" s="7"/>
      <c r="O59" s="7"/>
      <c r="P59" s="7"/>
      <c r="Q59" s="7"/>
    </row>
    <row r="60" spans="1:17" ht="21" customHeight="1" hidden="1">
      <c r="A60" s="23" t="s">
        <v>69</v>
      </c>
      <c r="B60" s="21">
        <v>9433</v>
      </c>
      <c r="C60" s="21">
        <v>575</v>
      </c>
      <c r="D60" s="20">
        <v>44</v>
      </c>
      <c r="E60" s="20">
        <v>0</v>
      </c>
      <c r="F60" s="20">
        <v>7809</v>
      </c>
      <c r="G60" s="20">
        <v>202</v>
      </c>
      <c r="H60" s="9">
        <v>232</v>
      </c>
      <c r="I60" s="9">
        <v>1</v>
      </c>
      <c r="J60" s="20">
        <v>1236</v>
      </c>
      <c r="K60" s="20">
        <v>371</v>
      </c>
      <c r="L60" s="20">
        <v>112</v>
      </c>
      <c r="M60" s="10">
        <v>1</v>
      </c>
      <c r="N60" s="7"/>
      <c r="O60" s="7"/>
      <c r="P60" s="7"/>
      <c r="Q60" s="7"/>
    </row>
    <row r="61" spans="1:17" ht="21" customHeight="1" hidden="1">
      <c r="A61" s="23" t="s">
        <v>70</v>
      </c>
      <c r="B61" s="21">
        <v>7787</v>
      </c>
      <c r="C61" s="21">
        <v>765</v>
      </c>
      <c r="D61" s="20">
        <v>34</v>
      </c>
      <c r="E61" s="20">
        <v>0</v>
      </c>
      <c r="F61" s="20">
        <v>6125</v>
      </c>
      <c r="G61" s="20">
        <v>165</v>
      </c>
      <c r="H61" s="9">
        <v>270</v>
      </c>
      <c r="I61" s="9">
        <v>1</v>
      </c>
      <c r="J61" s="20">
        <v>1280</v>
      </c>
      <c r="K61" s="20">
        <v>599</v>
      </c>
      <c r="L61" s="20">
        <v>78</v>
      </c>
      <c r="M61" s="10">
        <v>0</v>
      </c>
      <c r="N61" s="7"/>
      <c r="O61" s="7"/>
      <c r="P61" s="7"/>
      <c r="Q61" s="7"/>
    </row>
    <row r="62" spans="1:17" ht="21" customHeight="1" hidden="1">
      <c r="A62" s="23" t="s">
        <v>50</v>
      </c>
      <c r="B62" s="21">
        <f>D62+F62+H62+L62+J62</f>
        <v>3848</v>
      </c>
      <c r="C62" s="21">
        <f>E62+G62+I62+M62+K62</f>
        <v>701</v>
      </c>
      <c r="D62" s="20">
        <v>31</v>
      </c>
      <c r="E62" s="20">
        <v>3</v>
      </c>
      <c r="F62" s="20">
        <v>2207</v>
      </c>
      <c r="G62" s="20">
        <v>172</v>
      </c>
      <c r="H62" s="9">
        <v>243</v>
      </c>
      <c r="I62" s="9">
        <v>3</v>
      </c>
      <c r="J62" s="20">
        <v>1286</v>
      </c>
      <c r="K62" s="20">
        <v>522</v>
      </c>
      <c r="L62" s="20">
        <v>81</v>
      </c>
      <c r="M62" s="10">
        <v>1</v>
      </c>
      <c r="N62" s="7"/>
      <c r="O62" s="7"/>
      <c r="P62" s="7"/>
      <c r="Q62" s="7"/>
    </row>
    <row r="63" spans="1:17" ht="21" customHeight="1" hidden="1">
      <c r="A63" s="23" t="s">
        <v>53</v>
      </c>
      <c r="B63" s="21">
        <f>D63+F63+H63+L63+J63</f>
        <v>2999</v>
      </c>
      <c r="C63" s="21">
        <f>E63+G63+I63+M63+K63</f>
        <v>857</v>
      </c>
      <c r="D63" s="20">
        <v>23</v>
      </c>
      <c r="E63" s="20">
        <v>1</v>
      </c>
      <c r="F63" s="20">
        <v>1474</v>
      </c>
      <c r="G63" s="20">
        <v>202</v>
      </c>
      <c r="H63" s="9">
        <v>253</v>
      </c>
      <c r="I63" s="9">
        <v>5</v>
      </c>
      <c r="J63" s="20">
        <v>1182</v>
      </c>
      <c r="K63" s="20">
        <v>648</v>
      </c>
      <c r="L63" s="20">
        <v>67</v>
      </c>
      <c r="M63" s="10">
        <v>1</v>
      </c>
      <c r="N63" s="7"/>
      <c r="O63" s="7"/>
      <c r="P63" s="7"/>
      <c r="Q63" s="7"/>
    </row>
    <row r="64" spans="1:17" ht="21" customHeight="1" hidden="1">
      <c r="A64" s="23" t="s">
        <v>71</v>
      </c>
      <c r="B64" s="21">
        <v>2027</v>
      </c>
      <c r="C64" s="21">
        <v>856</v>
      </c>
      <c r="D64" s="20">
        <v>33</v>
      </c>
      <c r="E64" s="20">
        <v>2</v>
      </c>
      <c r="F64" s="20">
        <v>177</v>
      </c>
      <c r="G64" s="20">
        <v>149</v>
      </c>
      <c r="H64" s="9">
        <v>199</v>
      </c>
      <c r="I64" s="9">
        <v>4</v>
      </c>
      <c r="J64" s="20">
        <v>1560</v>
      </c>
      <c r="K64" s="20">
        <v>700</v>
      </c>
      <c r="L64" s="20">
        <v>58</v>
      </c>
      <c r="M64" s="10">
        <v>1</v>
      </c>
      <c r="N64" s="7"/>
      <c r="O64" s="7"/>
      <c r="P64" s="7"/>
      <c r="Q64" s="7"/>
    </row>
    <row r="65" spans="1:17" ht="16.5">
      <c r="A65" s="35" t="s">
        <v>90</v>
      </c>
      <c r="B65" s="15">
        <f>SUM(B66:B77)</f>
        <v>40730</v>
      </c>
      <c r="C65" s="15">
        <f aca="true" t="shared" si="6" ref="C65:M65">SUM(C66:C77)</f>
        <v>6645</v>
      </c>
      <c r="D65" s="15">
        <f t="shared" si="6"/>
        <v>507</v>
      </c>
      <c r="E65" s="15">
        <f t="shared" si="6"/>
        <v>34</v>
      </c>
      <c r="F65" s="15">
        <f t="shared" si="6"/>
        <v>26952</v>
      </c>
      <c r="G65" s="15">
        <f t="shared" si="6"/>
        <v>809</v>
      </c>
      <c r="H65" s="15">
        <f t="shared" si="6"/>
        <v>2227</v>
      </c>
      <c r="I65" s="15">
        <f t="shared" si="6"/>
        <v>12</v>
      </c>
      <c r="J65" s="15">
        <f t="shared" si="6"/>
        <v>10148</v>
      </c>
      <c r="K65" s="15">
        <f t="shared" si="6"/>
        <v>5776</v>
      </c>
      <c r="L65" s="15">
        <f t="shared" si="6"/>
        <v>896</v>
      </c>
      <c r="M65" s="41">
        <f t="shared" si="6"/>
        <v>14</v>
      </c>
      <c r="N65" s="7"/>
      <c r="O65" s="7"/>
      <c r="P65" s="7"/>
      <c r="Q65" s="7"/>
    </row>
    <row r="66" spans="1:14" ht="21" customHeight="1" hidden="1">
      <c r="A66" s="23" t="s">
        <v>72</v>
      </c>
      <c r="B66" s="26">
        <v>941</v>
      </c>
      <c r="C66" s="26">
        <v>443</v>
      </c>
      <c r="D66" s="20">
        <v>10</v>
      </c>
      <c r="E66" s="20">
        <v>0</v>
      </c>
      <c r="F66" s="20">
        <v>233</v>
      </c>
      <c r="G66" s="20">
        <v>145</v>
      </c>
      <c r="H66" s="9">
        <v>150</v>
      </c>
      <c r="I66" s="9">
        <v>3</v>
      </c>
      <c r="J66" s="20">
        <v>478</v>
      </c>
      <c r="K66" s="20">
        <v>295</v>
      </c>
      <c r="L66" s="20">
        <v>70</v>
      </c>
      <c r="M66" s="10">
        <v>0</v>
      </c>
      <c r="N66" s="7"/>
    </row>
    <row r="67" spans="1:14" ht="21" customHeight="1" hidden="1">
      <c r="A67" s="23" t="s">
        <v>73</v>
      </c>
      <c r="B67" s="26">
        <v>1054</v>
      </c>
      <c r="C67" s="26">
        <v>295</v>
      </c>
      <c r="D67" s="20">
        <v>22</v>
      </c>
      <c r="E67" s="20">
        <v>2</v>
      </c>
      <c r="F67" s="20">
        <v>336</v>
      </c>
      <c r="G67" s="20">
        <v>37</v>
      </c>
      <c r="H67" s="9">
        <v>197</v>
      </c>
      <c r="I67" s="10">
        <v>0</v>
      </c>
      <c r="J67" s="20">
        <v>425</v>
      </c>
      <c r="K67" s="20">
        <v>256</v>
      </c>
      <c r="L67" s="20">
        <v>74</v>
      </c>
      <c r="M67" s="10">
        <v>0</v>
      </c>
      <c r="N67" s="7"/>
    </row>
    <row r="68" spans="1:14" ht="21" customHeight="1" hidden="1">
      <c r="A68" s="23" t="s">
        <v>74</v>
      </c>
      <c r="B68" s="26">
        <v>1745</v>
      </c>
      <c r="C68" s="26">
        <v>460</v>
      </c>
      <c r="D68" s="20">
        <v>37</v>
      </c>
      <c r="E68" s="20">
        <v>0</v>
      </c>
      <c r="F68" s="20">
        <v>762</v>
      </c>
      <c r="G68" s="20">
        <v>63</v>
      </c>
      <c r="H68" s="9">
        <v>232</v>
      </c>
      <c r="I68" s="10">
        <v>2</v>
      </c>
      <c r="J68" s="20">
        <v>639</v>
      </c>
      <c r="K68" s="20">
        <v>395</v>
      </c>
      <c r="L68" s="22">
        <v>75</v>
      </c>
      <c r="M68" s="22">
        <v>0</v>
      </c>
      <c r="N68" s="7"/>
    </row>
    <row r="69" spans="1:14" ht="21" customHeight="1" hidden="1">
      <c r="A69" s="23" t="s">
        <v>75</v>
      </c>
      <c r="B69" s="26">
        <v>2204</v>
      </c>
      <c r="C69" s="26">
        <v>797</v>
      </c>
      <c r="D69" s="20">
        <v>42</v>
      </c>
      <c r="E69" s="20">
        <v>3</v>
      </c>
      <c r="F69" s="20">
        <v>685</v>
      </c>
      <c r="G69" s="20">
        <v>43</v>
      </c>
      <c r="H69" s="9">
        <v>204</v>
      </c>
      <c r="I69" s="10">
        <v>2</v>
      </c>
      <c r="J69" s="20">
        <v>1198</v>
      </c>
      <c r="K69" s="20">
        <v>749</v>
      </c>
      <c r="L69" s="22">
        <v>75</v>
      </c>
      <c r="M69" s="22">
        <v>0</v>
      </c>
      <c r="N69" s="7"/>
    </row>
    <row r="70" spans="1:14" ht="21" customHeight="1" hidden="1">
      <c r="A70" s="23" t="s">
        <v>61</v>
      </c>
      <c r="B70" s="26">
        <v>2058</v>
      </c>
      <c r="C70" s="26">
        <v>692</v>
      </c>
      <c r="D70" s="20">
        <v>45</v>
      </c>
      <c r="E70" s="20">
        <v>9</v>
      </c>
      <c r="F70" s="20">
        <v>680</v>
      </c>
      <c r="G70" s="20">
        <v>36</v>
      </c>
      <c r="H70" s="9">
        <v>161</v>
      </c>
      <c r="I70" s="10">
        <v>1</v>
      </c>
      <c r="J70" s="20">
        <v>1086</v>
      </c>
      <c r="K70" s="20">
        <v>645</v>
      </c>
      <c r="L70" s="22">
        <v>86</v>
      </c>
      <c r="M70" s="22">
        <v>1</v>
      </c>
      <c r="N70" s="7"/>
    </row>
    <row r="71" spans="1:14" ht="21" customHeight="1" hidden="1">
      <c r="A71" s="23" t="s">
        <v>63</v>
      </c>
      <c r="B71" s="26">
        <f aca="true" t="shared" si="7" ref="B71:C77">D71+F71+H71+J71+L71</f>
        <v>1783</v>
      </c>
      <c r="C71" s="26">
        <f t="shared" si="7"/>
        <v>466</v>
      </c>
      <c r="D71" s="20">
        <v>61</v>
      </c>
      <c r="E71" s="20">
        <v>2</v>
      </c>
      <c r="F71" s="20">
        <v>645</v>
      </c>
      <c r="G71" s="20">
        <v>28</v>
      </c>
      <c r="H71" s="9">
        <v>185</v>
      </c>
      <c r="I71" s="10">
        <v>2</v>
      </c>
      <c r="J71" s="20">
        <v>807</v>
      </c>
      <c r="K71" s="20">
        <v>432</v>
      </c>
      <c r="L71" s="22">
        <v>85</v>
      </c>
      <c r="M71" s="22">
        <v>2</v>
      </c>
      <c r="N71" s="7"/>
    </row>
    <row r="72" spans="1:14" ht="21" customHeight="1" hidden="1">
      <c r="A72" s="23" t="s">
        <v>65</v>
      </c>
      <c r="B72" s="26">
        <f t="shared" si="7"/>
        <v>2185</v>
      </c>
      <c r="C72" s="26">
        <f>E72+G72+I72+K72</f>
        <v>773</v>
      </c>
      <c r="D72" s="20">
        <v>55</v>
      </c>
      <c r="E72" s="20">
        <v>3</v>
      </c>
      <c r="F72" s="20">
        <v>707</v>
      </c>
      <c r="G72" s="20">
        <v>28</v>
      </c>
      <c r="H72" s="9">
        <v>152</v>
      </c>
      <c r="I72" s="10">
        <v>1</v>
      </c>
      <c r="J72" s="20">
        <v>1197</v>
      </c>
      <c r="K72" s="20">
        <v>741</v>
      </c>
      <c r="L72" s="22">
        <v>74</v>
      </c>
      <c r="M72" s="22" t="s">
        <v>19</v>
      </c>
      <c r="N72" s="7"/>
    </row>
    <row r="73" spans="1:14" ht="21" customHeight="1" hidden="1">
      <c r="A73" s="23" t="s">
        <v>68</v>
      </c>
      <c r="B73" s="26">
        <f t="shared" si="7"/>
        <v>2314</v>
      </c>
      <c r="C73" s="26">
        <f t="shared" si="7"/>
        <v>782</v>
      </c>
      <c r="D73" s="20">
        <v>48</v>
      </c>
      <c r="E73" s="20">
        <v>2</v>
      </c>
      <c r="F73" s="20">
        <v>769</v>
      </c>
      <c r="G73" s="20">
        <v>39</v>
      </c>
      <c r="H73" s="9">
        <v>203</v>
      </c>
      <c r="I73" s="10">
        <v>1</v>
      </c>
      <c r="J73" s="20">
        <v>1200</v>
      </c>
      <c r="K73" s="20">
        <v>739</v>
      </c>
      <c r="L73" s="22">
        <v>94</v>
      </c>
      <c r="M73" s="22">
        <v>1</v>
      </c>
      <c r="N73" s="7"/>
    </row>
    <row r="74" spans="1:14" ht="21" customHeight="1" hidden="1">
      <c r="A74" s="23" t="s">
        <v>47</v>
      </c>
      <c r="B74" s="26">
        <f t="shared" si="7"/>
        <v>4301</v>
      </c>
      <c r="C74" s="26">
        <f>E74+G74+K74+M74</f>
        <v>469</v>
      </c>
      <c r="D74" s="20">
        <v>33</v>
      </c>
      <c r="E74" s="20">
        <v>6</v>
      </c>
      <c r="F74" s="20">
        <v>3281</v>
      </c>
      <c r="G74" s="20">
        <v>20</v>
      </c>
      <c r="H74" s="9">
        <v>150</v>
      </c>
      <c r="I74" s="33" t="s">
        <v>80</v>
      </c>
      <c r="J74" s="20">
        <v>748</v>
      </c>
      <c r="K74" s="20">
        <v>439</v>
      </c>
      <c r="L74" s="22">
        <v>89</v>
      </c>
      <c r="M74" s="22">
        <v>4</v>
      </c>
      <c r="N74" s="7"/>
    </row>
    <row r="75" spans="1:14" ht="21" customHeight="1" hidden="1">
      <c r="A75" s="23" t="s">
        <v>48</v>
      </c>
      <c r="B75" s="26">
        <f t="shared" si="7"/>
        <v>7420</v>
      </c>
      <c r="C75" s="26">
        <f>E75+G75+K75+M75</f>
        <v>686</v>
      </c>
      <c r="D75" s="20">
        <v>44</v>
      </c>
      <c r="E75" s="20">
        <v>3</v>
      </c>
      <c r="F75" s="20">
        <v>6382</v>
      </c>
      <c r="G75" s="20">
        <v>285</v>
      </c>
      <c r="H75" s="9">
        <v>225</v>
      </c>
      <c r="I75" s="33" t="s">
        <v>80</v>
      </c>
      <c r="J75" s="20">
        <v>739</v>
      </c>
      <c r="K75" s="20">
        <v>394</v>
      </c>
      <c r="L75" s="22">
        <v>30</v>
      </c>
      <c r="M75" s="22">
        <v>4</v>
      </c>
      <c r="N75" s="7"/>
    </row>
    <row r="76" spans="1:14" ht="21" customHeight="1" hidden="1">
      <c r="A76" s="23" t="s">
        <v>51</v>
      </c>
      <c r="B76" s="26">
        <f t="shared" si="7"/>
        <v>6819</v>
      </c>
      <c r="C76" s="26">
        <f>E76+G76+K76+M76</f>
        <v>127</v>
      </c>
      <c r="D76" s="20">
        <v>46</v>
      </c>
      <c r="E76" s="20">
        <v>3</v>
      </c>
      <c r="F76" s="20">
        <v>5908</v>
      </c>
      <c r="G76" s="20">
        <v>64</v>
      </c>
      <c r="H76" s="9">
        <v>180</v>
      </c>
      <c r="I76" s="33" t="s">
        <v>80</v>
      </c>
      <c r="J76" s="20">
        <v>615</v>
      </c>
      <c r="K76" s="20">
        <v>59</v>
      </c>
      <c r="L76" s="22">
        <v>70</v>
      </c>
      <c r="M76" s="22">
        <v>1</v>
      </c>
      <c r="N76" s="7"/>
    </row>
    <row r="77" spans="1:14" ht="21" customHeight="1" hidden="1">
      <c r="A77" s="23" t="s">
        <v>76</v>
      </c>
      <c r="B77" s="26">
        <f t="shared" si="7"/>
        <v>7906</v>
      </c>
      <c r="C77" s="26">
        <f>E77+G77+K77+M77</f>
        <v>655</v>
      </c>
      <c r="D77" s="20">
        <v>64</v>
      </c>
      <c r="E77" s="20">
        <v>1</v>
      </c>
      <c r="F77" s="20">
        <v>6564</v>
      </c>
      <c r="G77" s="20">
        <v>21</v>
      </c>
      <c r="H77" s="9">
        <v>188</v>
      </c>
      <c r="I77" s="33" t="s">
        <v>80</v>
      </c>
      <c r="J77" s="20">
        <v>1016</v>
      </c>
      <c r="K77" s="20">
        <v>632</v>
      </c>
      <c r="L77" s="22">
        <v>74</v>
      </c>
      <c r="M77" s="22">
        <v>1</v>
      </c>
      <c r="N77" s="7"/>
    </row>
    <row r="78" spans="1:14" ht="21" customHeight="1">
      <c r="A78" s="12" t="s">
        <v>77</v>
      </c>
      <c r="B78" s="15">
        <f>SUM(B79:B90)</f>
        <v>81698</v>
      </c>
      <c r="C78" s="15">
        <f aca="true" t="shared" si="8" ref="C78:M78">SUM(C79:C90)</f>
        <v>11947</v>
      </c>
      <c r="D78" s="15">
        <f t="shared" si="8"/>
        <v>733</v>
      </c>
      <c r="E78" s="15">
        <f t="shared" si="8"/>
        <v>79</v>
      </c>
      <c r="F78" s="15">
        <f t="shared" si="8"/>
        <v>57515</v>
      </c>
      <c r="G78" s="15">
        <f t="shared" si="8"/>
        <v>3119</v>
      </c>
      <c r="H78" s="15">
        <f t="shared" si="8"/>
        <v>1426</v>
      </c>
      <c r="I78" s="15">
        <f t="shared" si="8"/>
        <v>15</v>
      </c>
      <c r="J78" s="15">
        <f t="shared" si="8"/>
        <v>20911</v>
      </c>
      <c r="K78" s="15">
        <f t="shared" si="8"/>
        <v>8729</v>
      </c>
      <c r="L78" s="15">
        <f t="shared" si="8"/>
        <v>1113</v>
      </c>
      <c r="M78" s="41">
        <f t="shared" si="8"/>
        <v>5</v>
      </c>
      <c r="N78" s="7"/>
    </row>
    <row r="79" spans="1:14" ht="21" customHeight="1" hidden="1">
      <c r="A79" s="23" t="s">
        <v>72</v>
      </c>
      <c r="B79" s="26">
        <v>6575</v>
      </c>
      <c r="C79" s="26">
        <v>381</v>
      </c>
      <c r="D79" s="20">
        <v>90</v>
      </c>
      <c r="E79" s="20">
        <v>7</v>
      </c>
      <c r="F79" s="20">
        <v>5725</v>
      </c>
      <c r="G79" s="20">
        <v>46</v>
      </c>
      <c r="H79" s="9">
        <v>98</v>
      </c>
      <c r="I79" s="22" t="s">
        <v>19</v>
      </c>
      <c r="J79" s="20">
        <v>582</v>
      </c>
      <c r="K79" s="20">
        <v>327</v>
      </c>
      <c r="L79" s="22">
        <v>80</v>
      </c>
      <c r="M79" s="22">
        <v>1</v>
      </c>
      <c r="N79" s="32"/>
    </row>
    <row r="80" spans="1:14" ht="21" customHeight="1" hidden="1">
      <c r="A80" s="23" t="s">
        <v>78</v>
      </c>
      <c r="B80" s="26">
        <v>4007</v>
      </c>
      <c r="C80" s="26">
        <v>494</v>
      </c>
      <c r="D80" s="20">
        <v>40</v>
      </c>
      <c r="E80" s="20">
        <v>5</v>
      </c>
      <c r="F80" s="20">
        <v>2871</v>
      </c>
      <c r="G80" s="20">
        <v>43</v>
      </c>
      <c r="H80" s="9">
        <v>63</v>
      </c>
      <c r="I80" s="10">
        <v>1</v>
      </c>
      <c r="J80" s="20">
        <v>957</v>
      </c>
      <c r="K80" s="20">
        <v>444</v>
      </c>
      <c r="L80" s="22">
        <v>76</v>
      </c>
      <c r="M80" s="22">
        <v>1</v>
      </c>
      <c r="N80" s="7"/>
    </row>
    <row r="81" spans="1:14" ht="21" customHeight="1" hidden="1">
      <c r="A81" s="23" t="s">
        <v>74</v>
      </c>
      <c r="B81" s="26">
        <v>7742</v>
      </c>
      <c r="C81" s="26">
        <v>1820</v>
      </c>
      <c r="D81" s="20">
        <v>54</v>
      </c>
      <c r="E81" s="20">
        <v>3</v>
      </c>
      <c r="F81" s="20">
        <v>5004</v>
      </c>
      <c r="G81" s="20">
        <v>502</v>
      </c>
      <c r="H81" s="9">
        <v>137</v>
      </c>
      <c r="I81" s="22" t="s">
        <v>19</v>
      </c>
      <c r="J81" s="20">
        <v>2461</v>
      </c>
      <c r="K81" s="20">
        <v>1315</v>
      </c>
      <c r="L81" s="22">
        <v>86</v>
      </c>
      <c r="M81" s="22" t="s">
        <v>19</v>
      </c>
      <c r="N81" s="7"/>
    </row>
    <row r="82" spans="1:14" ht="21" customHeight="1" hidden="1">
      <c r="A82" s="23" t="s">
        <v>79</v>
      </c>
      <c r="B82" s="26">
        <v>7054</v>
      </c>
      <c r="C82" s="26">
        <v>1574</v>
      </c>
      <c r="D82" s="20">
        <v>43</v>
      </c>
      <c r="E82" s="20">
        <v>16</v>
      </c>
      <c r="F82" s="20">
        <v>3778</v>
      </c>
      <c r="G82" s="20">
        <v>262</v>
      </c>
      <c r="H82" s="9">
        <v>124</v>
      </c>
      <c r="I82" s="22" t="s">
        <v>19</v>
      </c>
      <c r="J82" s="20">
        <v>3028</v>
      </c>
      <c r="K82" s="20">
        <v>1295</v>
      </c>
      <c r="L82" s="22">
        <v>81</v>
      </c>
      <c r="M82" s="22">
        <v>1</v>
      </c>
      <c r="N82" s="7"/>
    </row>
    <row r="83" spans="1:14" ht="21" customHeight="1" hidden="1">
      <c r="A83" s="23" t="s">
        <v>61</v>
      </c>
      <c r="B83" s="26">
        <v>7554</v>
      </c>
      <c r="C83" s="26">
        <v>2276</v>
      </c>
      <c r="D83" s="20">
        <v>82</v>
      </c>
      <c r="E83" s="20">
        <v>7</v>
      </c>
      <c r="F83" s="20">
        <v>4136</v>
      </c>
      <c r="G83" s="20">
        <v>570</v>
      </c>
      <c r="H83" s="9">
        <v>147</v>
      </c>
      <c r="I83" s="22" t="s">
        <v>19</v>
      </c>
      <c r="J83" s="20">
        <v>3084</v>
      </c>
      <c r="K83" s="20">
        <v>1698</v>
      </c>
      <c r="L83" s="22">
        <v>105</v>
      </c>
      <c r="M83" s="22">
        <v>1</v>
      </c>
      <c r="N83" s="7"/>
    </row>
    <row r="84" spans="1:14" ht="21" customHeight="1" hidden="1">
      <c r="A84" s="23" t="s">
        <v>63</v>
      </c>
      <c r="B84" s="26">
        <f>D84+F84+H84+J84+L84</f>
        <v>9868</v>
      </c>
      <c r="C84" s="26">
        <v>1170</v>
      </c>
      <c r="D84" s="20">
        <v>54</v>
      </c>
      <c r="E84" s="20">
        <v>14</v>
      </c>
      <c r="F84" s="20">
        <v>7424</v>
      </c>
      <c r="G84" s="20">
        <v>38</v>
      </c>
      <c r="H84" s="9">
        <v>95</v>
      </c>
      <c r="I84" s="10">
        <v>2</v>
      </c>
      <c r="J84" s="20">
        <v>2193</v>
      </c>
      <c r="K84" s="20">
        <v>1116</v>
      </c>
      <c r="L84" s="22">
        <v>102</v>
      </c>
      <c r="M84" s="22" t="s">
        <v>19</v>
      </c>
      <c r="N84" s="7"/>
    </row>
    <row r="85" spans="1:14" ht="21" customHeight="1" hidden="1">
      <c r="A85" s="23" t="s">
        <v>65</v>
      </c>
      <c r="B85" s="26">
        <v>10097</v>
      </c>
      <c r="C85" s="26">
        <v>1857</v>
      </c>
      <c r="D85" s="20">
        <v>42</v>
      </c>
      <c r="E85" s="20">
        <v>3</v>
      </c>
      <c r="F85" s="20">
        <v>7037</v>
      </c>
      <c r="G85" s="20">
        <v>815</v>
      </c>
      <c r="H85" s="9">
        <v>107</v>
      </c>
      <c r="I85" s="10">
        <v>3</v>
      </c>
      <c r="J85" s="20">
        <v>2822</v>
      </c>
      <c r="K85" s="20">
        <v>1036</v>
      </c>
      <c r="L85" s="22">
        <v>89</v>
      </c>
      <c r="M85" s="22" t="s">
        <v>19</v>
      </c>
      <c r="N85" s="7"/>
    </row>
    <row r="86" spans="1:14" ht="21" customHeight="1" hidden="1">
      <c r="A86" s="23" t="s">
        <v>68</v>
      </c>
      <c r="B86" s="26">
        <f>SUM(D86,F86,H86,J86,L86)</f>
        <v>2107</v>
      </c>
      <c r="C86" s="26">
        <f>SUM(E86,G86,I86,K86)</f>
        <v>375</v>
      </c>
      <c r="D86" s="20">
        <v>56</v>
      </c>
      <c r="E86" s="20">
        <v>3</v>
      </c>
      <c r="F86" s="20">
        <v>562</v>
      </c>
      <c r="G86" s="20">
        <v>150</v>
      </c>
      <c r="H86" s="9">
        <v>114</v>
      </c>
      <c r="I86" s="10">
        <v>2</v>
      </c>
      <c r="J86" s="20">
        <v>1282</v>
      </c>
      <c r="K86" s="20">
        <v>220</v>
      </c>
      <c r="L86" s="22">
        <v>93</v>
      </c>
      <c r="M86" s="22" t="s">
        <v>19</v>
      </c>
      <c r="N86" s="7"/>
    </row>
    <row r="87" spans="1:14" ht="21" customHeight="1" hidden="1">
      <c r="A87" s="23" t="s">
        <v>47</v>
      </c>
      <c r="B87" s="26">
        <f>SUM(D87,F87,H87,J87,L87)</f>
        <v>1972</v>
      </c>
      <c r="C87" s="26">
        <f>SUM(E87,G87,I87,K87)</f>
        <v>307</v>
      </c>
      <c r="D87" s="20">
        <v>83</v>
      </c>
      <c r="E87" s="20">
        <v>10</v>
      </c>
      <c r="F87" s="20">
        <v>592</v>
      </c>
      <c r="G87" s="20">
        <v>61</v>
      </c>
      <c r="H87" s="9">
        <v>111</v>
      </c>
      <c r="I87" s="10">
        <v>4</v>
      </c>
      <c r="J87" s="20">
        <v>1098</v>
      </c>
      <c r="K87" s="20">
        <v>232</v>
      </c>
      <c r="L87" s="22">
        <v>88</v>
      </c>
      <c r="M87" s="22" t="s">
        <v>19</v>
      </c>
      <c r="N87" s="7"/>
    </row>
    <row r="88" spans="1:14" ht="21" customHeight="1" hidden="1">
      <c r="A88" s="23" t="s">
        <v>48</v>
      </c>
      <c r="B88" s="26">
        <f>SUM(D88,F88,H88,J88,L88)</f>
        <v>5455</v>
      </c>
      <c r="C88" s="26">
        <f>SUM(E88,G88,I88,K88)</f>
        <v>599</v>
      </c>
      <c r="D88" s="20">
        <v>75</v>
      </c>
      <c r="E88" s="20">
        <v>5</v>
      </c>
      <c r="F88" s="20">
        <v>4182</v>
      </c>
      <c r="G88" s="20">
        <v>432</v>
      </c>
      <c r="H88" s="9">
        <v>129</v>
      </c>
      <c r="I88" s="22" t="s">
        <v>19</v>
      </c>
      <c r="J88" s="20">
        <v>950</v>
      </c>
      <c r="K88" s="20">
        <v>162</v>
      </c>
      <c r="L88" s="22">
        <v>119</v>
      </c>
      <c r="M88" s="22" t="s">
        <v>19</v>
      </c>
      <c r="N88" s="7"/>
    </row>
    <row r="89" spans="1:14" ht="21" customHeight="1" hidden="1">
      <c r="A89" s="23" t="s">
        <v>81</v>
      </c>
      <c r="B89" s="26">
        <f>SUM(D89,F89,H89,J89,L89)</f>
        <v>10594</v>
      </c>
      <c r="C89" s="26">
        <f>SUM(E89,G89,I89,K89)</f>
        <v>404</v>
      </c>
      <c r="D89" s="20">
        <v>79</v>
      </c>
      <c r="E89" s="20">
        <v>1</v>
      </c>
      <c r="F89" s="20">
        <v>9194</v>
      </c>
      <c r="G89" s="20">
        <v>66</v>
      </c>
      <c r="H89" s="9">
        <v>155</v>
      </c>
      <c r="I89" s="22">
        <v>1</v>
      </c>
      <c r="J89" s="20">
        <v>1062</v>
      </c>
      <c r="K89" s="20">
        <v>336</v>
      </c>
      <c r="L89" s="22">
        <v>104</v>
      </c>
      <c r="M89" s="22" t="s">
        <v>19</v>
      </c>
      <c r="N89" s="7"/>
    </row>
    <row r="90" spans="1:14" ht="21" customHeight="1" hidden="1">
      <c r="A90" s="23" t="s">
        <v>82</v>
      </c>
      <c r="B90" s="26">
        <f>SUM(D90,F90,H90,J90,L90)</f>
        <v>8673</v>
      </c>
      <c r="C90" s="26">
        <f>SUM(E90,G90,I90,K90,M90)</f>
        <v>690</v>
      </c>
      <c r="D90" s="20">
        <v>35</v>
      </c>
      <c r="E90" s="20">
        <v>5</v>
      </c>
      <c r="F90" s="20">
        <v>7010</v>
      </c>
      <c r="G90" s="20">
        <v>134</v>
      </c>
      <c r="H90" s="9">
        <v>146</v>
      </c>
      <c r="I90" s="22">
        <v>2</v>
      </c>
      <c r="J90" s="20">
        <v>1392</v>
      </c>
      <c r="K90" s="20">
        <v>548</v>
      </c>
      <c r="L90" s="22">
        <v>90</v>
      </c>
      <c r="M90" s="22">
        <v>1</v>
      </c>
      <c r="N90" s="7"/>
    </row>
    <row r="91" spans="1:14" ht="21" customHeight="1">
      <c r="A91" s="12" t="s">
        <v>83</v>
      </c>
      <c r="B91" s="15">
        <v>121872</v>
      </c>
      <c r="C91" s="15">
        <v>6074</v>
      </c>
      <c r="D91" s="19">
        <v>801</v>
      </c>
      <c r="E91" s="19">
        <v>55</v>
      </c>
      <c r="F91" s="19">
        <v>104200</v>
      </c>
      <c r="G91" s="19">
        <v>1293</v>
      </c>
      <c r="H91" s="15">
        <v>1417</v>
      </c>
      <c r="I91" s="15">
        <v>38</v>
      </c>
      <c r="J91" s="19">
        <v>14393</v>
      </c>
      <c r="K91" s="19">
        <v>4681</v>
      </c>
      <c r="L91" s="37">
        <v>1061</v>
      </c>
      <c r="M91" s="37">
        <v>7</v>
      </c>
      <c r="N91" s="7"/>
    </row>
    <row r="92" spans="1:14" ht="21" customHeight="1" hidden="1">
      <c r="A92" s="23" t="s">
        <v>72</v>
      </c>
      <c r="B92" s="26">
        <f aca="true" t="shared" si="9" ref="B92:C116">SUM(D92,F92,H92,J92,L92)</f>
        <v>17039</v>
      </c>
      <c r="C92" s="26">
        <f t="shared" si="9"/>
        <v>755</v>
      </c>
      <c r="D92" s="20">
        <v>36</v>
      </c>
      <c r="E92" s="20">
        <v>5</v>
      </c>
      <c r="F92" s="20">
        <v>15704</v>
      </c>
      <c r="G92" s="20">
        <v>146</v>
      </c>
      <c r="H92" s="9">
        <v>134</v>
      </c>
      <c r="I92" s="22">
        <v>5</v>
      </c>
      <c r="J92" s="20">
        <v>1095</v>
      </c>
      <c r="K92" s="20">
        <v>598</v>
      </c>
      <c r="L92" s="22">
        <v>70</v>
      </c>
      <c r="M92" s="22">
        <v>1</v>
      </c>
      <c r="N92" s="7"/>
    </row>
    <row r="93" spans="1:14" ht="21" customHeight="1" hidden="1">
      <c r="A93" s="23" t="s">
        <v>84</v>
      </c>
      <c r="B93" s="26">
        <f t="shared" si="9"/>
        <v>28755</v>
      </c>
      <c r="C93" s="26">
        <f t="shared" si="9"/>
        <v>1028</v>
      </c>
      <c r="D93" s="20">
        <v>25</v>
      </c>
      <c r="E93" s="20" t="s">
        <v>19</v>
      </c>
      <c r="F93" s="20">
        <v>26875</v>
      </c>
      <c r="G93" s="20">
        <v>128</v>
      </c>
      <c r="H93" s="9">
        <v>98</v>
      </c>
      <c r="I93" s="22">
        <v>1</v>
      </c>
      <c r="J93" s="20">
        <v>1730</v>
      </c>
      <c r="K93" s="20">
        <v>898</v>
      </c>
      <c r="L93" s="22">
        <v>27</v>
      </c>
      <c r="M93" s="22">
        <v>1</v>
      </c>
      <c r="N93" s="7"/>
    </row>
    <row r="94" spans="1:14" ht="21" customHeight="1" hidden="1">
      <c r="A94" s="23" t="s">
        <v>85</v>
      </c>
      <c r="B94" s="26">
        <f t="shared" si="9"/>
        <v>8911</v>
      </c>
      <c r="C94" s="26">
        <f t="shared" si="9"/>
        <v>1186</v>
      </c>
      <c r="D94" s="20">
        <v>42</v>
      </c>
      <c r="E94" s="20" t="s">
        <v>19</v>
      </c>
      <c r="F94" s="20">
        <v>6796</v>
      </c>
      <c r="G94" s="20">
        <v>88</v>
      </c>
      <c r="H94" s="9">
        <v>138</v>
      </c>
      <c r="I94" s="22">
        <v>1</v>
      </c>
      <c r="J94" s="20">
        <v>1820</v>
      </c>
      <c r="K94" s="20">
        <v>1097</v>
      </c>
      <c r="L94" s="22">
        <v>115</v>
      </c>
      <c r="M94" s="22" t="s">
        <v>19</v>
      </c>
      <c r="N94" s="7"/>
    </row>
    <row r="95" spans="1:14" ht="21" customHeight="1" hidden="1">
      <c r="A95" s="23" t="s">
        <v>86</v>
      </c>
      <c r="B95" s="26">
        <f t="shared" si="9"/>
        <v>4329</v>
      </c>
      <c r="C95" s="26">
        <f t="shared" si="9"/>
        <v>748</v>
      </c>
      <c r="D95" s="20">
        <v>60</v>
      </c>
      <c r="E95" s="20">
        <v>3</v>
      </c>
      <c r="F95" s="20">
        <v>2571</v>
      </c>
      <c r="G95" s="20">
        <v>137</v>
      </c>
      <c r="H95" s="9">
        <v>130</v>
      </c>
      <c r="I95" s="22">
        <v>1</v>
      </c>
      <c r="J95" s="20">
        <v>1487</v>
      </c>
      <c r="K95" s="20">
        <v>606</v>
      </c>
      <c r="L95" s="22">
        <v>81</v>
      </c>
      <c r="M95" s="22">
        <v>1</v>
      </c>
      <c r="N95" s="7"/>
    </row>
    <row r="96" spans="1:14" ht="21" customHeight="1" hidden="1">
      <c r="A96" s="23" t="s">
        <v>87</v>
      </c>
      <c r="B96" s="26">
        <f t="shared" si="9"/>
        <v>9397</v>
      </c>
      <c r="C96" s="26">
        <f t="shared" si="9"/>
        <v>517</v>
      </c>
      <c r="D96" s="20">
        <v>56</v>
      </c>
      <c r="E96" s="20">
        <v>9</v>
      </c>
      <c r="F96" s="20">
        <v>7702</v>
      </c>
      <c r="G96" s="20">
        <v>35</v>
      </c>
      <c r="H96" s="9">
        <v>128</v>
      </c>
      <c r="I96" s="22">
        <v>4</v>
      </c>
      <c r="J96" s="20">
        <v>1436</v>
      </c>
      <c r="K96" s="20">
        <v>469</v>
      </c>
      <c r="L96" s="22">
        <v>75</v>
      </c>
      <c r="M96" s="22" t="s">
        <v>19</v>
      </c>
      <c r="N96" s="7"/>
    </row>
    <row r="97" spans="1:14" ht="21" customHeight="1" hidden="1">
      <c r="A97" s="23" t="s">
        <v>88</v>
      </c>
      <c r="B97" s="26">
        <f t="shared" si="9"/>
        <v>11122</v>
      </c>
      <c r="C97" s="26">
        <f t="shared" si="9"/>
        <v>336</v>
      </c>
      <c r="D97" s="20">
        <v>57</v>
      </c>
      <c r="E97" s="20">
        <v>3</v>
      </c>
      <c r="F97" s="20">
        <v>9748</v>
      </c>
      <c r="G97" s="20">
        <v>110</v>
      </c>
      <c r="H97" s="9">
        <v>145</v>
      </c>
      <c r="I97" s="22">
        <v>3</v>
      </c>
      <c r="J97" s="20">
        <v>1090</v>
      </c>
      <c r="K97" s="20">
        <v>220</v>
      </c>
      <c r="L97" s="22">
        <v>82</v>
      </c>
      <c r="M97" s="22" t="s">
        <v>19</v>
      </c>
      <c r="N97" s="7"/>
    </row>
    <row r="98" spans="1:14" ht="21" customHeight="1" hidden="1">
      <c r="A98" s="23" t="s">
        <v>89</v>
      </c>
      <c r="B98" s="26">
        <f t="shared" si="9"/>
        <v>8240</v>
      </c>
      <c r="C98" s="26">
        <f t="shared" si="9"/>
        <v>449</v>
      </c>
      <c r="D98" s="20">
        <v>57</v>
      </c>
      <c r="E98" s="20">
        <v>6</v>
      </c>
      <c r="F98" s="20">
        <v>6701</v>
      </c>
      <c r="G98" s="20">
        <v>198</v>
      </c>
      <c r="H98" s="9">
        <v>103</v>
      </c>
      <c r="I98" s="22">
        <v>2</v>
      </c>
      <c r="J98" s="20">
        <v>1298</v>
      </c>
      <c r="K98" s="20">
        <v>242</v>
      </c>
      <c r="L98" s="22">
        <v>81</v>
      </c>
      <c r="M98" s="22">
        <v>1</v>
      </c>
      <c r="N98" s="7"/>
    </row>
    <row r="99" spans="1:14" ht="21" customHeight="1" hidden="1">
      <c r="A99" s="23" t="s">
        <v>91</v>
      </c>
      <c r="B99" s="26">
        <f t="shared" si="9"/>
        <v>6181</v>
      </c>
      <c r="C99" s="26">
        <f t="shared" si="9"/>
        <v>148</v>
      </c>
      <c r="D99" s="20">
        <v>44</v>
      </c>
      <c r="E99" s="20">
        <v>10</v>
      </c>
      <c r="F99" s="20">
        <v>4979</v>
      </c>
      <c r="G99" s="20">
        <v>23</v>
      </c>
      <c r="H99" s="9">
        <v>88</v>
      </c>
      <c r="I99" s="22">
        <v>1</v>
      </c>
      <c r="J99" s="20">
        <v>983</v>
      </c>
      <c r="K99" s="20">
        <v>113</v>
      </c>
      <c r="L99" s="22">
        <v>87</v>
      </c>
      <c r="M99" s="22">
        <v>1</v>
      </c>
      <c r="N99" s="7"/>
    </row>
    <row r="100" spans="1:14" ht="21" customHeight="1" hidden="1">
      <c r="A100" s="23" t="s">
        <v>92</v>
      </c>
      <c r="B100" s="26">
        <f t="shared" si="9"/>
        <v>7013</v>
      </c>
      <c r="C100" s="26">
        <f t="shared" si="9"/>
        <v>414</v>
      </c>
      <c r="D100" s="20">
        <v>85</v>
      </c>
      <c r="E100" s="20">
        <v>1</v>
      </c>
      <c r="F100" s="20">
        <v>5782</v>
      </c>
      <c r="G100" s="20">
        <v>207</v>
      </c>
      <c r="H100" s="9">
        <v>83</v>
      </c>
      <c r="I100" s="22">
        <v>1</v>
      </c>
      <c r="J100" s="20">
        <v>979</v>
      </c>
      <c r="K100" s="20">
        <v>205</v>
      </c>
      <c r="L100" s="22">
        <v>84</v>
      </c>
      <c r="M100" s="22" t="s">
        <v>19</v>
      </c>
      <c r="N100" s="7"/>
    </row>
    <row r="101" spans="1:14" ht="21" customHeight="1" hidden="1">
      <c r="A101" s="23" t="s">
        <v>93</v>
      </c>
      <c r="B101" s="26">
        <f t="shared" si="9"/>
        <v>7739</v>
      </c>
      <c r="C101" s="26">
        <f t="shared" si="9"/>
        <v>291</v>
      </c>
      <c r="D101" s="20">
        <v>81</v>
      </c>
      <c r="E101" s="20">
        <v>5</v>
      </c>
      <c r="F101" s="20">
        <v>6598</v>
      </c>
      <c r="G101" s="20">
        <v>179</v>
      </c>
      <c r="H101" s="9">
        <v>132</v>
      </c>
      <c r="I101" s="22">
        <v>2</v>
      </c>
      <c r="J101" s="20">
        <v>827</v>
      </c>
      <c r="K101" s="20">
        <v>105</v>
      </c>
      <c r="L101" s="22">
        <v>101</v>
      </c>
      <c r="M101" s="22" t="s">
        <v>19</v>
      </c>
      <c r="N101" s="7"/>
    </row>
    <row r="102" spans="1:14" ht="21" customHeight="1" hidden="1">
      <c r="A102" s="23" t="s">
        <v>81</v>
      </c>
      <c r="B102" s="26">
        <f t="shared" si="9"/>
        <v>6706</v>
      </c>
      <c r="C102" s="26">
        <f t="shared" si="9"/>
        <v>90</v>
      </c>
      <c r="D102" s="20">
        <v>153</v>
      </c>
      <c r="E102" s="20">
        <v>5</v>
      </c>
      <c r="F102" s="20">
        <v>5603</v>
      </c>
      <c r="G102" s="20">
        <v>23</v>
      </c>
      <c r="H102" s="9">
        <v>131</v>
      </c>
      <c r="I102" s="22">
        <v>5</v>
      </c>
      <c r="J102" s="20">
        <v>702</v>
      </c>
      <c r="K102" s="20">
        <v>57</v>
      </c>
      <c r="L102" s="22">
        <v>117</v>
      </c>
      <c r="M102" s="22" t="s">
        <v>19</v>
      </c>
      <c r="N102" s="7"/>
    </row>
    <row r="103" spans="1:14" ht="21" customHeight="1" hidden="1">
      <c r="A103" s="23" t="s">
        <v>82</v>
      </c>
      <c r="B103" s="26">
        <f t="shared" si="9"/>
        <v>6440</v>
      </c>
      <c r="C103" s="26">
        <f t="shared" si="9"/>
        <v>112</v>
      </c>
      <c r="D103" s="20">
        <v>105</v>
      </c>
      <c r="E103" s="20">
        <v>8</v>
      </c>
      <c r="F103" s="20">
        <v>5141</v>
      </c>
      <c r="G103" s="20">
        <v>19</v>
      </c>
      <c r="H103" s="9">
        <v>107</v>
      </c>
      <c r="I103" s="22">
        <v>12</v>
      </c>
      <c r="J103" s="20">
        <v>946</v>
      </c>
      <c r="K103" s="20">
        <v>71</v>
      </c>
      <c r="L103" s="22">
        <v>141</v>
      </c>
      <c r="M103" s="22">
        <v>2</v>
      </c>
      <c r="N103" s="7"/>
    </row>
    <row r="104" spans="1:14" ht="21" customHeight="1">
      <c r="A104" s="12" t="s">
        <v>94</v>
      </c>
      <c r="B104" s="15">
        <f>SUM(B105:B116)</f>
        <v>55998</v>
      </c>
      <c r="C104" s="15">
        <f aca="true" t="shared" si="10" ref="C104:M104">SUM(C105:C116)</f>
        <v>2054</v>
      </c>
      <c r="D104" s="15">
        <f t="shared" si="10"/>
        <v>722</v>
      </c>
      <c r="E104" s="15">
        <f t="shared" si="10"/>
        <v>46</v>
      </c>
      <c r="F104" s="15">
        <f t="shared" si="10"/>
        <v>39016</v>
      </c>
      <c r="G104" s="15">
        <f t="shared" si="10"/>
        <v>1247</v>
      </c>
      <c r="H104" s="15">
        <f t="shared" si="10"/>
        <v>1514</v>
      </c>
      <c r="I104" s="15">
        <f t="shared" si="10"/>
        <v>61</v>
      </c>
      <c r="J104" s="15">
        <f t="shared" si="10"/>
        <v>13410</v>
      </c>
      <c r="K104" s="15">
        <f t="shared" si="10"/>
        <v>694</v>
      </c>
      <c r="L104" s="15">
        <f t="shared" si="10"/>
        <v>1336</v>
      </c>
      <c r="M104" s="41">
        <f t="shared" si="10"/>
        <v>6</v>
      </c>
      <c r="N104" s="7"/>
    </row>
    <row r="105" spans="1:14" ht="21" customHeight="1" hidden="1">
      <c r="A105" s="23" t="s">
        <v>72</v>
      </c>
      <c r="B105" s="26">
        <f t="shared" si="9"/>
        <v>2244</v>
      </c>
      <c r="C105" s="26">
        <f t="shared" si="9"/>
        <v>81</v>
      </c>
      <c r="D105" s="20">
        <v>18</v>
      </c>
      <c r="E105" s="20">
        <v>4</v>
      </c>
      <c r="F105" s="20">
        <v>1536</v>
      </c>
      <c r="G105" s="20">
        <v>69</v>
      </c>
      <c r="H105" s="9">
        <v>82</v>
      </c>
      <c r="I105" s="22">
        <v>2</v>
      </c>
      <c r="J105" s="20">
        <v>540</v>
      </c>
      <c r="K105" s="20">
        <v>4</v>
      </c>
      <c r="L105" s="22">
        <v>68</v>
      </c>
      <c r="M105" s="22">
        <v>2</v>
      </c>
      <c r="N105" s="7"/>
    </row>
    <row r="106" spans="1:14" ht="21" customHeight="1" hidden="1">
      <c r="A106" s="23" t="s">
        <v>73</v>
      </c>
      <c r="B106" s="26">
        <f t="shared" si="9"/>
        <v>1797</v>
      </c>
      <c r="C106" s="26">
        <f t="shared" si="9"/>
        <v>63</v>
      </c>
      <c r="D106" s="20">
        <v>33</v>
      </c>
      <c r="E106" s="20">
        <v>4</v>
      </c>
      <c r="F106" s="20">
        <v>575</v>
      </c>
      <c r="G106" s="20">
        <v>15</v>
      </c>
      <c r="H106" s="9">
        <v>85</v>
      </c>
      <c r="I106" s="22">
        <v>1</v>
      </c>
      <c r="J106" s="20">
        <v>1029</v>
      </c>
      <c r="K106" s="20">
        <v>42</v>
      </c>
      <c r="L106" s="22">
        <v>75</v>
      </c>
      <c r="M106" s="22">
        <v>1</v>
      </c>
      <c r="N106" s="7"/>
    </row>
    <row r="107" spans="1:14" ht="21" customHeight="1" hidden="1">
      <c r="A107" s="23" t="s">
        <v>85</v>
      </c>
      <c r="B107" s="26">
        <f t="shared" si="9"/>
        <v>2292</v>
      </c>
      <c r="C107" s="26">
        <f t="shared" si="9"/>
        <v>314</v>
      </c>
      <c r="D107" s="20">
        <v>120</v>
      </c>
      <c r="E107" s="20">
        <v>3</v>
      </c>
      <c r="F107" s="20">
        <v>924</v>
      </c>
      <c r="G107" s="20">
        <v>247</v>
      </c>
      <c r="H107" s="9">
        <v>4</v>
      </c>
      <c r="I107" s="22">
        <v>2</v>
      </c>
      <c r="J107" s="20">
        <v>1159</v>
      </c>
      <c r="K107" s="20">
        <v>62</v>
      </c>
      <c r="L107" s="22">
        <v>85</v>
      </c>
      <c r="M107" s="22" t="s">
        <v>19</v>
      </c>
      <c r="N107" s="7"/>
    </row>
    <row r="108" spans="1:14" ht="21" customHeight="1" hidden="1">
      <c r="A108" s="23" t="s">
        <v>86</v>
      </c>
      <c r="B108" s="26">
        <f t="shared" si="9"/>
        <v>6241</v>
      </c>
      <c r="C108" s="26">
        <f t="shared" si="9"/>
        <v>50</v>
      </c>
      <c r="D108" s="20">
        <v>90</v>
      </c>
      <c r="E108" s="20">
        <v>4</v>
      </c>
      <c r="F108" s="20">
        <v>4790</v>
      </c>
      <c r="G108" s="20">
        <v>3</v>
      </c>
      <c r="H108" s="9">
        <v>131</v>
      </c>
      <c r="I108" s="22">
        <v>2</v>
      </c>
      <c r="J108" s="20">
        <v>1103</v>
      </c>
      <c r="K108" s="20">
        <v>40</v>
      </c>
      <c r="L108" s="22">
        <v>127</v>
      </c>
      <c r="M108" s="22">
        <v>1</v>
      </c>
      <c r="N108" s="7"/>
    </row>
    <row r="109" spans="1:14" ht="21" customHeight="1" hidden="1">
      <c r="A109" s="23" t="s">
        <v>87</v>
      </c>
      <c r="B109" s="26">
        <f t="shared" si="9"/>
        <v>5527</v>
      </c>
      <c r="C109" s="26">
        <f t="shared" si="9"/>
        <v>102</v>
      </c>
      <c r="D109" s="20">
        <v>48</v>
      </c>
      <c r="E109" s="20">
        <v>4</v>
      </c>
      <c r="F109" s="20">
        <v>4036</v>
      </c>
      <c r="G109" s="20">
        <v>22</v>
      </c>
      <c r="H109" s="9">
        <v>119</v>
      </c>
      <c r="I109" s="22">
        <v>25</v>
      </c>
      <c r="J109" s="20">
        <v>1202</v>
      </c>
      <c r="K109" s="20">
        <v>49</v>
      </c>
      <c r="L109" s="22">
        <v>122</v>
      </c>
      <c r="M109" s="22">
        <v>2</v>
      </c>
      <c r="N109" s="7"/>
    </row>
    <row r="110" spans="1:14" ht="21" customHeight="1" hidden="1">
      <c r="A110" s="23" t="s">
        <v>88</v>
      </c>
      <c r="B110" s="26">
        <f t="shared" si="9"/>
        <v>6515</v>
      </c>
      <c r="C110" s="26">
        <f t="shared" si="9"/>
        <v>143</v>
      </c>
      <c r="D110" s="20">
        <v>47</v>
      </c>
      <c r="E110" s="20">
        <v>2</v>
      </c>
      <c r="F110" s="20">
        <v>4792</v>
      </c>
      <c r="G110" s="20">
        <v>97</v>
      </c>
      <c r="H110" s="9">
        <v>129</v>
      </c>
      <c r="I110" s="22">
        <v>3</v>
      </c>
      <c r="J110" s="20">
        <v>1383</v>
      </c>
      <c r="K110" s="20">
        <v>41</v>
      </c>
      <c r="L110" s="22">
        <v>164</v>
      </c>
      <c r="M110" s="22" t="s">
        <v>19</v>
      </c>
      <c r="N110" s="7"/>
    </row>
    <row r="111" spans="1:14" ht="21" customHeight="1" hidden="1">
      <c r="A111" s="23" t="s">
        <v>89</v>
      </c>
      <c r="B111" s="26">
        <f t="shared" si="9"/>
        <v>5556</v>
      </c>
      <c r="C111" s="26">
        <f t="shared" si="9"/>
        <v>109</v>
      </c>
      <c r="D111" s="20">
        <v>41</v>
      </c>
      <c r="E111" s="20">
        <v>5</v>
      </c>
      <c r="F111" s="20">
        <v>4054</v>
      </c>
      <c r="G111" s="20">
        <v>65</v>
      </c>
      <c r="H111" s="9">
        <v>114</v>
      </c>
      <c r="I111" s="22">
        <v>1</v>
      </c>
      <c r="J111" s="20">
        <v>1199</v>
      </c>
      <c r="K111" s="20">
        <v>38</v>
      </c>
      <c r="L111" s="22">
        <v>148</v>
      </c>
      <c r="M111" s="22" t="s">
        <v>19</v>
      </c>
      <c r="N111" s="7"/>
    </row>
    <row r="112" spans="1:14" ht="21" customHeight="1" hidden="1">
      <c r="A112" s="23" t="s">
        <v>91</v>
      </c>
      <c r="B112" s="26">
        <f t="shared" si="9"/>
        <v>5088</v>
      </c>
      <c r="C112" s="26">
        <f t="shared" si="9"/>
        <v>345</v>
      </c>
      <c r="D112" s="20">
        <v>47</v>
      </c>
      <c r="E112" s="20">
        <v>5</v>
      </c>
      <c r="F112" s="20">
        <v>3586</v>
      </c>
      <c r="G112" s="20">
        <v>231</v>
      </c>
      <c r="H112" s="9">
        <v>132</v>
      </c>
      <c r="I112" s="22">
        <v>6</v>
      </c>
      <c r="J112" s="20">
        <v>1197</v>
      </c>
      <c r="K112" s="20">
        <v>103</v>
      </c>
      <c r="L112" s="22">
        <v>126</v>
      </c>
      <c r="M112" s="22" t="s">
        <v>19</v>
      </c>
      <c r="N112" s="7"/>
    </row>
    <row r="113" spans="1:14" ht="21" customHeight="1" hidden="1">
      <c r="A113" s="23" t="s">
        <v>92</v>
      </c>
      <c r="B113" s="26">
        <f t="shared" si="9"/>
        <v>6188</v>
      </c>
      <c r="C113" s="26">
        <f t="shared" si="9"/>
        <v>212</v>
      </c>
      <c r="D113" s="20">
        <v>60</v>
      </c>
      <c r="E113" s="20">
        <v>5</v>
      </c>
      <c r="F113" s="20">
        <v>4687</v>
      </c>
      <c r="G113" s="20">
        <v>104</v>
      </c>
      <c r="H113" s="9">
        <v>141</v>
      </c>
      <c r="I113" s="22">
        <v>2</v>
      </c>
      <c r="J113" s="20">
        <v>1153</v>
      </c>
      <c r="K113" s="20">
        <v>101</v>
      </c>
      <c r="L113" s="22">
        <v>147</v>
      </c>
      <c r="M113" s="22" t="s">
        <v>19</v>
      </c>
      <c r="N113" s="7"/>
    </row>
    <row r="114" spans="1:14" ht="21" customHeight="1" hidden="1">
      <c r="A114" s="23" t="s">
        <v>93</v>
      </c>
      <c r="B114" s="26">
        <f t="shared" si="9"/>
        <v>6038</v>
      </c>
      <c r="C114" s="26">
        <f t="shared" si="9"/>
        <v>299</v>
      </c>
      <c r="D114" s="20">
        <v>68</v>
      </c>
      <c r="E114" s="20">
        <v>7</v>
      </c>
      <c r="F114" s="20">
        <v>4466</v>
      </c>
      <c r="G114" s="20">
        <v>189</v>
      </c>
      <c r="H114" s="9">
        <v>172</v>
      </c>
      <c r="I114" s="22">
        <v>3</v>
      </c>
      <c r="J114" s="20">
        <v>1253</v>
      </c>
      <c r="K114" s="20">
        <v>100</v>
      </c>
      <c r="L114" s="22">
        <v>79</v>
      </c>
      <c r="M114" s="22" t="s">
        <v>19</v>
      </c>
      <c r="N114" s="7"/>
    </row>
    <row r="115" spans="1:14" ht="21" customHeight="1" hidden="1">
      <c r="A115" s="23" t="s">
        <v>81</v>
      </c>
      <c r="B115" s="26">
        <f t="shared" si="9"/>
        <v>5439</v>
      </c>
      <c r="C115" s="26">
        <f t="shared" si="9"/>
        <v>127</v>
      </c>
      <c r="D115" s="20">
        <v>70</v>
      </c>
      <c r="E115" s="20">
        <v>1</v>
      </c>
      <c r="F115" s="20">
        <v>3963</v>
      </c>
      <c r="G115" s="20">
        <v>53</v>
      </c>
      <c r="H115" s="9">
        <v>193</v>
      </c>
      <c r="I115" s="22">
        <v>7</v>
      </c>
      <c r="J115" s="20">
        <v>1121</v>
      </c>
      <c r="K115" s="20">
        <v>66</v>
      </c>
      <c r="L115" s="22">
        <v>92</v>
      </c>
      <c r="M115" s="22" t="s">
        <v>19</v>
      </c>
      <c r="N115" s="7"/>
    </row>
    <row r="116" spans="1:14" ht="21" customHeight="1" hidden="1">
      <c r="A116" s="23" t="s">
        <v>82</v>
      </c>
      <c r="B116" s="26">
        <f t="shared" si="9"/>
        <v>3073</v>
      </c>
      <c r="C116" s="26">
        <f t="shared" si="9"/>
        <v>209</v>
      </c>
      <c r="D116" s="20">
        <v>80</v>
      </c>
      <c r="E116" s="20">
        <v>2</v>
      </c>
      <c r="F116" s="20">
        <v>1607</v>
      </c>
      <c r="G116" s="20">
        <v>152</v>
      </c>
      <c r="H116" s="9">
        <v>212</v>
      </c>
      <c r="I116" s="22">
        <v>7</v>
      </c>
      <c r="J116" s="20">
        <v>1071</v>
      </c>
      <c r="K116" s="20">
        <v>48</v>
      </c>
      <c r="L116" s="22">
        <v>103</v>
      </c>
      <c r="M116" s="22" t="s">
        <v>19</v>
      </c>
      <c r="N116" s="7"/>
    </row>
    <row r="117" spans="1:14" ht="21" customHeight="1">
      <c r="A117" s="12" t="s">
        <v>96</v>
      </c>
      <c r="B117" s="15">
        <f>SUM(B118:B129)</f>
        <v>55401</v>
      </c>
      <c r="C117" s="15">
        <f aca="true" t="shared" si="11" ref="C117:M117">SUM(C118:C129)</f>
        <v>2378</v>
      </c>
      <c r="D117" s="15">
        <f t="shared" si="11"/>
        <v>997</v>
      </c>
      <c r="E117" s="15">
        <f t="shared" si="11"/>
        <v>24</v>
      </c>
      <c r="F117" s="15">
        <f t="shared" si="11"/>
        <v>39727</v>
      </c>
      <c r="G117" s="15">
        <f t="shared" si="11"/>
        <v>882</v>
      </c>
      <c r="H117" s="15">
        <f t="shared" si="11"/>
        <v>2059</v>
      </c>
      <c r="I117" s="15">
        <f t="shared" si="11"/>
        <v>0</v>
      </c>
      <c r="J117" s="15">
        <f t="shared" si="11"/>
        <v>11575</v>
      </c>
      <c r="K117" s="15">
        <f t="shared" si="11"/>
        <v>921</v>
      </c>
      <c r="L117" s="15">
        <f t="shared" si="11"/>
        <v>1043</v>
      </c>
      <c r="M117" s="41">
        <f t="shared" si="11"/>
        <v>3</v>
      </c>
      <c r="N117" s="7"/>
    </row>
    <row r="118" spans="1:14" ht="21" customHeight="1" hidden="1">
      <c r="A118" s="23" t="s">
        <v>97</v>
      </c>
      <c r="B118" s="26">
        <f aca="true" t="shared" si="12" ref="B118:C121">SUM(D118,F118,H118,J118,L118)</f>
        <v>1067</v>
      </c>
      <c r="C118" s="26">
        <f t="shared" si="12"/>
        <v>72</v>
      </c>
      <c r="D118" s="20">
        <v>42</v>
      </c>
      <c r="E118" s="20">
        <v>3</v>
      </c>
      <c r="F118" s="20">
        <v>142</v>
      </c>
      <c r="G118" s="20">
        <v>29</v>
      </c>
      <c r="H118" s="9">
        <v>172</v>
      </c>
      <c r="I118" s="22" t="s">
        <v>19</v>
      </c>
      <c r="J118" s="20">
        <v>680</v>
      </c>
      <c r="K118" s="20">
        <v>40</v>
      </c>
      <c r="L118" s="22">
        <v>31</v>
      </c>
      <c r="M118" s="22" t="s">
        <v>19</v>
      </c>
      <c r="N118" s="7"/>
    </row>
    <row r="119" spans="1:14" ht="21" customHeight="1" hidden="1">
      <c r="A119" s="23" t="s">
        <v>84</v>
      </c>
      <c r="B119" s="26">
        <f t="shared" si="12"/>
        <v>949</v>
      </c>
      <c r="C119" s="26">
        <f t="shared" si="12"/>
        <v>36</v>
      </c>
      <c r="D119" s="20">
        <v>35</v>
      </c>
      <c r="E119" s="20">
        <v>3</v>
      </c>
      <c r="F119" s="20">
        <v>171</v>
      </c>
      <c r="G119" s="20">
        <v>5</v>
      </c>
      <c r="H119" s="9">
        <v>102</v>
      </c>
      <c r="I119" s="22" t="s">
        <v>19</v>
      </c>
      <c r="J119" s="20">
        <v>605</v>
      </c>
      <c r="K119" s="20">
        <v>28</v>
      </c>
      <c r="L119" s="22">
        <v>36</v>
      </c>
      <c r="M119" s="22" t="s">
        <v>19</v>
      </c>
      <c r="N119" s="7"/>
    </row>
    <row r="120" spans="1:14" ht="21" customHeight="1" hidden="1">
      <c r="A120" s="23" t="s">
        <v>85</v>
      </c>
      <c r="B120" s="26">
        <f t="shared" si="12"/>
        <v>1429</v>
      </c>
      <c r="C120" s="26">
        <f t="shared" si="12"/>
        <v>55</v>
      </c>
      <c r="D120" s="20">
        <v>31</v>
      </c>
      <c r="E120" s="20">
        <v>2</v>
      </c>
      <c r="F120" s="20">
        <v>123</v>
      </c>
      <c r="G120" s="20">
        <v>2</v>
      </c>
      <c r="H120" s="9">
        <v>185</v>
      </c>
      <c r="I120" s="22" t="s">
        <v>19</v>
      </c>
      <c r="J120" s="20">
        <v>959</v>
      </c>
      <c r="K120" s="20">
        <v>51</v>
      </c>
      <c r="L120" s="22">
        <v>131</v>
      </c>
      <c r="M120" s="22" t="s">
        <v>19</v>
      </c>
      <c r="N120" s="7"/>
    </row>
    <row r="121" spans="1:14" ht="21" customHeight="1" hidden="1">
      <c r="A121" s="23" t="s">
        <v>86</v>
      </c>
      <c r="B121" s="26">
        <f t="shared" si="12"/>
        <v>2070</v>
      </c>
      <c r="C121" s="26">
        <f t="shared" si="12"/>
        <v>207</v>
      </c>
      <c r="D121" s="20">
        <v>31</v>
      </c>
      <c r="E121" s="22" t="s">
        <v>19</v>
      </c>
      <c r="F121" s="20">
        <v>663</v>
      </c>
      <c r="G121" s="20">
        <v>10</v>
      </c>
      <c r="H121" s="9">
        <v>311</v>
      </c>
      <c r="I121" s="22" t="s">
        <v>19</v>
      </c>
      <c r="J121" s="20">
        <v>966</v>
      </c>
      <c r="K121" s="20">
        <v>197</v>
      </c>
      <c r="L121" s="22">
        <v>99</v>
      </c>
      <c r="M121" s="22" t="s">
        <v>19</v>
      </c>
      <c r="N121" s="7"/>
    </row>
    <row r="122" spans="1:14" ht="21" customHeight="1" hidden="1">
      <c r="A122" s="23" t="s">
        <v>87</v>
      </c>
      <c r="B122" s="26">
        <f aca="true" t="shared" si="13" ref="B122:C124">SUM(D122,F122,H122,J122,L122)</f>
        <v>6797</v>
      </c>
      <c r="C122" s="26">
        <f t="shared" si="13"/>
        <v>147</v>
      </c>
      <c r="D122" s="20">
        <v>93</v>
      </c>
      <c r="E122" s="20">
        <v>1</v>
      </c>
      <c r="F122" s="20">
        <v>5397</v>
      </c>
      <c r="G122" s="20">
        <v>9</v>
      </c>
      <c r="H122" s="9">
        <v>140</v>
      </c>
      <c r="I122" s="22" t="s">
        <v>19</v>
      </c>
      <c r="J122" s="20">
        <v>1032</v>
      </c>
      <c r="K122" s="20">
        <v>137</v>
      </c>
      <c r="L122" s="22">
        <v>135</v>
      </c>
      <c r="M122" s="22" t="s">
        <v>19</v>
      </c>
      <c r="N122" s="7"/>
    </row>
    <row r="123" spans="1:14" ht="21" customHeight="1" hidden="1">
      <c r="A123" s="23" t="s">
        <v>88</v>
      </c>
      <c r="B123" s="26">
        <f t="shared" si="13"/>
        <v>8012</v>
      </c>
      <c r="C123" s="26">
        <f t="shared" si="13"/>
        <v>131</v>
      </c>
      <c r="D123" s="20">
        <v>83</v>
      </c>
      <c r="E123" s="20">
        <v>5</v>
      </c>
      <c r="F123" s="20">
        <v>6680</v>
      </c>
      <c r="G123" s="20">
        <v>25</v>
      </c>
      <c r="H123" s="9">
        <v>140</v>
      </c>
      <c r="I123" s="22" t="s">
        <v>19</v>
      </c>
      <c r="J123" s="20">
        <v>1027</v>
      </c>
      <c r="K123" s="20">
        <v>101</v>
      </c>
      <c r="L123" s="22">
        <v>82</v>
      </c>
      <c r="M123" s="22" t="s">
        <v>19</v>
      </c>
      <c r="N123" s="7"/>
    </row>
    <row r="124" spans="1:14" ht="21" customHeight="1" hidden="1">
      <c r="A124" s="23" t="s">
        <v>89</v>
      </c>
      <c r="B124" s="26">
        <f t="shared" si="13"/>
        <v>7097</v>
      </c>
      <c r="C124" s="26">
        <f t="shared" si="13"/>
        <v>123</v>
      </c>
      <c r="D124" s="20">
        <v>126</v>
      </c>
      <c r="E124" s="20">
        <v>2</v>
      </c>
      <c r="F124" s="20">
        <v>5597</v>
      </c>
      <c r="G124" s="20">
        <v>33</v>
      </c>
      <c r="H124" s="9">
        <v>194</v>
      </c>
      <c r="I124" s="46">
        <v>0</v>
      </c>
      <c r="J124" s="20">
        <v>1071</v>
      </c>
      <c r="K124" s="20">
        <v>88</v>
      </c>
      <c r="L124" s="22">
        <v>109</v>
      </c>
      <c r="M124" s="22">
        <v>0</v>
      </c>
      <c r="N124" s="7"/>
    </row>
    <row r="125" spans="1:14" ht="21" customHeight="1" hidden="1">
      <c r="A125" s="23" t="s">
        <v>91</v>
      </c>
      <c r="B125" s="26">
        <v>11698</v>
      </c>
      <c r="C125" s="26">
        <v>141</v>
      </c>
      <c r="D125" s="20">
        <v>153</v>
      </c>
      <c r="E125" s="20">
        <v>1</v>
      </c>
      <c r="F125" s="20">
        <v>10164</v>
      </c>
      <c r="G125" s="20">
        <v>40</v>
      </c>
      <c r="H125" s="9">
        <v>158</v>
      </c>
      <c r="I125" s="46">
        <v>0</v>
      </c>
      <c r="J125" s="20">
        <v>1120</v>
      </c>
      <c r="K125" s="20">
        <v>100</v>
      </c>
      <c r="L125" s="22">
        <v>103</v>
      </c>
      <c r="M125" s="22">
        <v>0</v>
      </c>
      <c r="N125" s="7"/>
    </row>
    <row r="126" spans="1:14" ht="21" customHeight="1" hidden="1">
      <c r="A126" s="23" t="s">
        <v>92</v>
      </c>
      <c r="B126" s="26">
        <v>8760</v>
      </c>
      <c r="C126" s="26">
        <v>138</v>
      </c>
      <c r="D126" s="20">
        <v>115</v>
      </c>
      <c r="E126" s="20">
        <v>0</v>
      </c>
      <c r="F126" s="20">
        <v>7380</v>
      </c>
      <c r="G126" s="20">
        <v>109</v>
      </c>
      <c r="H126" s="9">
        <v>198</v>
      </c>
      <c r="I126" s="46">
        <v>0</v>
      </c>
      <c r="J126" s="20">
        <v>984</v>
      </c>
      <c r="K126" s="20">
        <v>29</v>
      </c>
      <c r="L126" s="22">
        <v>83</v>
      </c>
      <c r="M126" s="22">
        <v>0</v>
      </c>
      <c r="N126" s="7"/>
    </row>
    <row r="127" spans="1:14" ht="21" customHeight="1" hidden="1">
      <c r="A127" s="23" t="s">
        <v>93</v>
      </c>
      <c r="B127" s="26">
        <v>3182</v>
      </c>
      <c r="C127" s="26">
        <v>269</v>
      </c>
      <c r="D127" s="20">
        <v>79</v>
      </c>
      <c r="E127" s="20">
        <v>0</v>
      </c>
      <c r="F127" s="20">
        <v>1802</v>
      </c>
      <c r="G127" s="20">
        <v>222</v>
      </c>
      <c r="H127" s="9">
        <v>145</v>
      </c>
      <c r="I127" s="46">
        <v>0</v>
      </c>
      <c r="J127" s="20">
        <v>1063</v>
      </c>
      <c r="K127" s="20">
        <v>46</v>
      </c>
      <c r="L127" s="22">
        <v>93</v>
      </c>
      <c r="M127" s="22">
        <v>1</v>
      </c>
      <c r="N127" s="7"/>
    </row>
    <row r="128" spans="1:14" ht="21" customHeight="1" hidden="1">
      <c r="A128" s="23" t="s">
        <v>81</v>
      </c>
      <c r="B128" s="26">
        <f>SUM(D128,F128,H128,J128,L128)</f>
        <v>2112</v>
      </c>
      <c r="C128" s="26">
        <f>SUM(C125:C127,E128,G128,I128,K128,M128)</f>
        <v>794</v>
      </c>
      <c r="D128" s="20">
        <v>133</v>
      </c>
      <c r="E128" s="20">
        <v>2</v>
      </c>
      <c r="F128" s="20">
        <v>702</v>
      </c>
      <c r="G128" s="20">
        <v>185</v>
      </c>
      <c r="H128" s="9">
        <v>180</v>
      </c>
      <c r="I128" s="46">
        <v>0</v>
      </c>
      <c r="J128" s="20">
        <v>1026</v>
      </c>
      <c r="K128" s="20">
        <v>58</v>
      </c>
      <c r="L128" s="22">
        <v>71</v>
      </c>
      <c r="M128" s="22">
        <v>1</v>
      </c>
      <c r="N128" s="7"/>
    </row>
    <row r="129" spans="1:14" ht="21" customHeight="1" hidden="1">
      <c r="A129" s="23" t="s">
        <v>82</v>
      </c>
      <c r="B129" s="26">
        <f>SUM(D129,F129,H129,J129,L129)</f>
        <v>2228</v>
      </c>
      <c r="C129" s="26">
        <f>SUM(E129,G129,K129,M129)</f>
        <v>265</v>
      </c>
      <c r="D129" s="20">
        <v>76</v>
      </c>
      <c r="E129" s="20">
        <v>5</v>
      </c>
      <c r="F129" s="20">
        <v>906</v>
      </c>
      <c r="G129" s="20">
        <v>213</v>
      </c>
      <c r="H129" s="9">
        <v>134</v>
      </c>
      <c r="I129" s="46">
        <v>0</v>
      </c>
      <c r="J129" s="20">
        <v>1042</v>
      </c>
      <c r="K129" s="20">
        <v>46</v>
      </c>
      <c r="L129" s="22">
        <v>70</v>
      </c>
      <c r="M129" s="22">
        <v>1</v>
      </c>
      <c r="N129" s="7"/>
    </row>
    <row r="130" spans="1:14" ht="21" customHeight="1">
      <c r="A130" s="12" t="s">
        <v>103</v>
      </c>
      <c r="B130" s="15">
        <f>SUM(B131:B168)</f>
        <v>347753</v>
      </c>
      <c r="C130" s="15">
        <f aca="true" t="shared" si="14" ref="C130:H130">SUM(C131:C168)</f>
        <v>25902</v>
      </c>
      <c r="D130" s="15">
        <f t="shared" si="14"/>
        <v>12204</v>
      </c>
      <c r="E130" s="15">
        <f>SUM(E131:E168)</f>
        <v>192</v>
      </c>
      <c r="F130" s="15">
        <f t="shared" si="14"/>
        <v>297937</v>
      </c>
      <c r="G130" s="15">
        <f t="shared" si="14"/>
        <v>11527</v>
      </c>
      <c r="H130" s="15">
        <f t="shared" si="14"/>
        <v>7564</v>
      </c>
      <c r="I130" s="47">
        <v>0</v>
      </c>
      <c r="J130" s="19">
        <f>SUM(J131:J168)</f>
        <v>25677</v>
      </c>
      <c r="K130" s="19">
        <f>SUM(K131:K168)</f>
        <v>13996</v>
      </c>
      <c r="L130" s="19">
        <f>SUM(L131:L168)</f>
        <v>4641</v>
      </c>
      <c r="M130" s="37">
        <f>SUM(M131:M168)</f>
        <v>3</v>
      </c>
      <c r="N130" s="7"/>
    </row>
    <row r="131" spans="1:14" ht="21" customHeight="1" hidden="1">
      <c r="A131" s="23" t="s">
        <v>97</v>
      </c>
      <c r="B131" s="26">
        <f aca="true" t="shared" si="15" ref="B131:C134">SUM(D131,F131,H131,J131,L131)</f>
        <v>798</v>
      </c>
      <c r="C131" s="26">
        <f t="shared" si="15"/>
        <v>103</v>
      </c>
      <c r="D131" s="20">
        <v>25</v>
      </c>
      <c r="E131" s="20">
        <v>1</v>
      </c>
      <c r="F131" s="20">
        <v>135</v>
      </c>
      <c r="G131" s="20">
        <v>9</v>
      </c>
      <c r="H131" s="9">
        <v>122</v>
      </c>
      <c r="I131" s="46">
        <v>0</v>
      </c>
      <c r="J131" s="20">
        <v>460</v>
      </c>
      <c r="K131" s="20">
        <v>93</v>
      </c>
      <c r="L131" s="22">
        <v>56</v>
      </c>
      <c r="M131" s="22">
        <v>0</v>
      </c>
      <c r="N131" s="7"/>
    </row>
    <row r="132" spans="1:14" ht="21" customHeight="1" hidden="1">
      <c r="A132" s="23" t="s">
        <v>84</v>
      </c>
      <c r="B132" s="26">
        <f t="shared" si="15"/>
        <v>5945</v>
      </c>
      <c r="C132" s="26">
        <f t="shared" si="15"/>
        <v>43</v>
      </c>
      <c r="D132" s="20">
        <v>13</v>
      </c>
      <c r="E132" s="46">
        <v>0</v>
      </c>
      <c r="F132" s="20">
        <v>5525</v>
      </c>
      <c r="G132" s="20">
        <v>3</v>
      </c>
      <c r="H132" s="9">
        <v>108</v>
      </c>
      <c r="I132" s="46">
        <v>0</v>
      </c>
      <c r="J132" s="20">
        <v>233</v>
      </c>
      <c r="K132" s="20">
        <v>40</v>
      </c>
      <c r="L132" s="22">
        <v>66</v>
      </c>
      <c r="M132" s="22">
        <v>0</v>
      </c>
      <c r="N132" s="7"/>
    </row>
    <row r="133" spans="1:14" ht="21" customHeight="1" hidden="1">
      <c r="A133" s="23" t="s">
        <v>85</v>
      </c>
      <c r="B133" s="26">
        <f t="shared" si="15"/>
        <v>8142</v>
      </c>
      <c r="C133" s="26">
        <f t="shared" si="15"/>
        <v>72</v>
      </c>
      <c r="D133" s="20">
        <v>62</v>
      </c>
      <c r="E133" s="20">
        <v>7</v>
      </c>
      <c r="F133" s="20">
        <v>7308</v>
      </c>
      <c r="G133" s="20">
        <v>6</v>
      </c>
      <c r="H133" s="9">
        <v>148</v>
      </c>
      <c r="I133" s="46">
        <v>0</v>
      </c>
      <c r="J133" s="20">
        <v>526</v>
      </c>
      <c r="K133" s="20">
        <v>59</v>
      </c>
      <c r="L133" s="22">
        <v>98</v>
      </c>
      <c r="M133" s="22">
        <v>0</v>
      </c>
      <c r="N133" s="7"/>
    </row>
    <row r="134" spans="1:14" ht="21" customHeight="1" hidden="1">
      <c r="A134" s="23" t="s">
        <v>86</v>
      </c>
      <c r="B134" s="26">
        <f t="shared" si="15"/>
        <v>5730</v>
      </c>
      <c r="C134" s="26">
        <f t="shared" si="15"/>
        <v>128</v>
      </c>
      <c r="D134" s="20">
        <v>95</v>
      </c>
      <c r="E134" s="20">
        <v>1</v>
      </c>
      <c r="F134" s="20">
        <v>4956</v>
      </c>
      <c r="G134" s="20">
        <v>56</v>
      </c>
      <c r="H134" s="9">
        <v>126</v>
      </c>
      <c r="I134" s="46">
        <v>0</v>
      </c>
      <c r="J134" s="20">
        <v>472</v>
      </c>
      <c r="K134" s="20">
        <v>71</v>
      </c>
      <c r="L134" s="22">
        <v>81</v>
      </c>
      <c r="M134" s="22">
        <v>0</v>
      </c>
      <c r="N134" s="7"/>
    </row>
    <row r="135" spans="1:14" ht="21" customHeight="1" hidden="1">
      <c r="A135" s="23" t="s">
        <v>87</v>
      </c>
      <c r="B135" s="26">
        <v>4247</v>
      </c>
      <c r="C135" s="26">
        <v>180</v>
      </c>
      <c r="D135" s="20">
        <v>342</v>
      </c>
      <c r="E135" s="20">
        <v>0</v>
      </c>
      <c r="F135" s="20">
        <v>3119</v>
      </c>
      <c r="G135" s="20">
        <v>96</v>
      </c>
      <c r="H135" s="9">
        <v>94</v>
      </c>
      <c r="I135" s="46">
        <v>0</v>
      </c>
      <c r="J135" s="20">
        <v>603</v>
      </c>
      <c r="K135" s="20">
        <v>84</v>
      </c>
      <c r="L135" s="22">
        <v>89</v>
      </c>
      <c r="M135" s="22">
        <v>0</v>
      </c>
      <c r="N135" s="7"/>
    </row>
    <row r="136" spans="1:14" ht="21" customHeight="1" hidden="1">
      <c r="A136" s="23" t="s">
        <v>88</v>
      </c>
      <c r="B136" s="26">
        <v>6561</v>
      </c>
      <c r="C136" s="26">
        <v>149</v>
      </c>
      <c r="D136" s="20">
        <v>126</v>
      </c>
      <c r="E136" s="20">
        <v>0</v>
      </c>
      <c r="F136" s="20">
        <v>5563</v>
      </c>
      <c r="G136" s="20">
        <v>82</v>
      </c>
      <c r="H136" s="9">
        <v>127</v>
      </c>
      <c r="I136" s="46">
        <v>0</v>
      </c>
      <c r="J136" s="20">
        <v>595</v>
      </c>
      <c r="K136" s="20">
        <v>67</v>
      </c>
      <c r="L136" s="22">
        <v>150</v>
      </c>
      <c r="M136" s="22">
        <v>0</v>
      </c>
      <c r="N136" s="7"/>
    </row>
    <row r="137" spans="1:14" ht="21" customHeight="1" hidden="1">
      <c r="A137" s="23" t="s">
        <v>98</v>
      </c>
      <c r="B137" s="26">
        <v>6425</v>
      </c>
      <c r="C137" s="26">
        <v>86</v>
      </c>
      <c r="D137" s="20">
        <v>164</v>
      </c>
      <c r="E137" s="20">
        <v>3</v>
      </c>
      <c r="F137" s="20">
        <v>5485</v>
      </c>
      <c r="G137" s="20">
        <v>32</v>
      </c>
      <c r="H137" s="9">
        <v>104</v>
      </c>
      <c r="I137" s="46">
        <v>0</v>
      </c>
      <c r="J137" s="20">
        <v>853</v>
      </c>
      <c r="K137" s="20">
        <v>50</v>
      </c>
      <c r="L137" s="22">
        <v>89</v>
      </c>
      <c r="M137" s="22">
        <v>1</v>
      </c>
      <c r="N137" s="7"/>
    </row>
    <row r="138" spans="1:14" ht="21" customHeight="1" hidden="1">
      <c r="A138" s="23" t="s">
        <v>99</v>
      </c>
      <c r="B138" s="26">
        <f>D138+F138+H138+J138+L138</f>
        <v>7516</v>
      </c>
      <c r="C138" s="26">
        <f>E138+G138+I138+K138+M138</f>
        <v>233</v>
      </c>
      <c r="D138" s="20">
        <v>455</v>
      </c>
      <c r="E138" s="20">
        <v>5</v>
      </c>
      <c r="F138" s="20">
        <v>6229</v>
      </c>
      <c r="G138" s="20">
        <v>152</v>
      </c>
      <c r="H138" s="9">
        <v>137</v>
      </c>
      <c r="I138" s="46">
        <v>0</v>
      </c>
      <c r="J138" s="20">
        <v>580</v>
      </c>
      <c r="K138" s="20">
        <v>76</v>
      </c>
      <c r="L138" s="22">
        <v>115</v>
      </c>
      <c r="M138" s="22">
        <v>0</v>
      </c>
      <c r="N138" s="7"/>
    </row>
    <row r="139" spans="1:14" ht="21" customHeight="1" hidden="1">
      <c r="A139" s="23" t="s">
        <v>100</v>
      </c>
      <c r="B139" s="26">
        <f>D139+F139+H139+J139+L139</f>
        <v>6624</v>
      </c>
      <c r="C139" s="26">
        <f>E139+G139+I139+K139+M139</f>
        <v>246</v>
      </c>
      <c r="D139" s="20">
        <v>316</v>
      </c>
      <c r="E139" s="20">
        <v>7</v>
      </c>
      <c r="F139" s="20">
        <v>5664</v>
      </c>
      <c r="G139" s="20">
        <v>111</v>
      </c>
      <c r="H139" s="9">
        <v>139</v>
      </c>
      <c r="I139" s="46">
        <v>0</v>
      </c>
      <c r="J139" s="20">
        <v>466</v>
      </c>
      <c r="K139" s="20">
        <v>128</v>
      </c>
      <c r="L139" s="22">
        <v>39</v>
      </c>
      <c r="M139" s="22">
        <v>0</v>
      </c>
      <c r="N139" s="7"/>
    </row>
    <row r="140" spans="1:14" ht="21" customHeight="1" hidden="1">
      <c r="A140" s="23" t="s">
        <v>101</v>
      </c>
      <c r="B140" s="26">
        <v>6472</v>
      </c>
      <c r="C140" s="26">
        <v>289</v>
      </c>
      <c r="D140" s="20">
        <v>333</v>
      </c>
      <c r="E140" s="20">
        <v>3</v>
      </c>
      <c r="F140" s="20">
        <v>5478</v>
      </c>
      <c r="G140" s="20">
        <v>179</v>
      </c>
      <c r="H140" s="9">
        <v>111</v>
      </c>
      <c r="I140" s="46">
        <v>0</v>
      </c>
      <c r="J140" s="20">
        <v>438</v>
      </c>
      <c r="K140" s="20">
        <v>107</v>
      </c>
      <c r="L140" s="22">
        <v>112</v>
      </c>
      <c r="M140" s="22">
        <v>0</v>
      </c>
      <c r="N140" s="7"/>
    </row>
    <row r="141" spans="1:14" ht="21" customHeight="1" hidden="1">
      <c r="A141" s="23" t="s">
        <v>102</v>
      </c>
      <c r="B141" s="26">
        <v>5864</v>
      </c>
      <c r="C141" s="26">
        <v>244</v>
      </c>
      <c r="D141" s="20">
        <v>162</v>
      </c>
      <c r="E141" s="20">
        <v>0</v>
      </c>
      <c r="F141" s="20">
        <v>4922</v>
      </c>
      <c r="G141" s="20">
        <v>189</v>
      </c>
      <c r="H141" s="9">
        <v>145</v>
      </c>
      <c r="I141" s="46">
        <v>0</v>
      </c>
      <c r="J141" s="20">
        <v>475</v>
      </c>
      <c r="K141" s="20">
        <v>55</v>
      </c>
      <c r="L141" s="22">
        <v>160</v>
      </c>
      <c r="M141" s="22">
        <v>0</v>
      </c>
      <c r="N141" s="7"/>
    </row>
    <row r="142" spans="1:14" ht="21" customHeight="1" hidden="1">
      <c r="A142" s="23" t="s">
        <v>71</v>
      </c>
      <c r="B142" s="26">
        <v>1223</v>
      </c>
      <c r="C142" s="26">
        <v>225</v>
      </c>
      <c r="D142" s="20">
        <v>189</v>
      </c>
      <c r="E142" s="20">
        <v>1</v>
      </c>
      <c r="F142" s="20">
        <v>489</v>
      </c>
      <c r="G142" s="20">
        <v>84</v>
      </c>
      <c r="H142" s="9">
        <v>141</v>
      </c>
      <c r="I142" s="46">
        <v>0</v>
      </c>
      <c r="J142" s="20">
        <v>318</v>
      </c>
      <c r="K142" s="20">
        <v>140</v>
      </c>
      <c r="L142" s="22">
        <v>86</v>
      </c>
      <c r="M142" s="22">
        <v>0</v>
      </c>
      <c r="N142" s="7"/>
    </row>
    <row r="143" spans="1:14" ht="21" customHeight="1">
      <c r="A143" s="12" t="s">
        <v>104</v>
      </c>
      <c r="B143" s="15">
        <f>SUM(B144:B168)</f>
        <v>141103</v>
      </c>
      <c r="C143" s="15">
        <f aca="true" t="shared" si="16" ref="C143:M143">SUM(C144:C168)</f>
        <v>11952</v>
      </c>
      <c r="D143" s="15">
        <f t="shared" si="16"/>
        <v>4961</v>
      </c>
      <c r="E143" s="15">
        <f t="shared" si="16"/>
        <v>82</v>
      </c>
      <c r="F143" s="15">
        <f t="shared" si="16"/>
        <v>121532</v>
      </c>
      <c r="G143" s="15">
        <f t="shared" si="16"/>
        <v>5264</v>
      </c>
      <c r="H143" s="15">
        <f t="shared" si="16"/>
        <v>3031</v>
      </c>
      <c r="I143" s="15">
        <f t="shared" si="16"/>
        <v>92</v>
      </c>
      <c r="J143" s="15">
        <f t="shared" si="16"/>
        <v>9829</v>
      </c>
      <c r="K143" s="15">
        <f t="shared" si="16"/>
        <v>6513</v>
      </c>
      <c r="L143" s="15">
        <f t="shared" si="16"/>
        <v>1750</v>
      </c>
      <c r="M143" s="41">
        <f t="shared" si="16"/>
        <v>1</v>
      </c>
      <c r="N143" s="7"/>
    </row>
    <row r="144" spans="1:14" ht="21" customHeight="1" hidden="1">
      <c r="A144" s="23" t="s">
        <v>97</v>
      </c>
      <c r="B144" s="26">
        <v>988</v>
      </c>
      <c r="C144" s="26">
        <v>104</v>
      </c>
      <c r="D144" s="20">
        <v>51</v>
      </c>
      <c r="E144" s="20">
        <v>1</v>
      </c>
      <c r="F144" s="20">
        <v>354</v>
      </c>
      <c r="G144" s="20">
        <v>32</v>
      </c>
      <c r="H144" s="9">
        <v>135</v>
      </c>
      <c r="I144" s="46">
        <v>0</v>
      </c>
      <c r="J144" s="20">
        <v>390</v>
      </c>
      <c r="K144" s="20">
        <v>71</v>
      </c>
      <c r="L144" s="22">
        <v>58</v>
      </c>
      <c r="M144" s="22">
        <v>0</v>
      </c>
      <c r="N144" s="7"/>
    </row>
    <row r="145" spans="1:14" ht="21" customHeight="1" hidden="1">
      <c r="A145" s="23" t="s">
        <v>105</v>
      </c>
      <c r="B145" s="26">
        <v>632</v>
      </c>
      <c r="C145" s="26">
        <v>50</v>
      </c>
      <c r="D145" s="20">
        <v>14</v>
      </c>
      <c r="E145" s="20">
        <v>0</v>
      </c>
      <c r="F145" s="20">
        <v>259</v>
      </c>
      <c r="G145" s="20">
        <v>14</v>
      </c>
      <c r="H145" s="9">
        <v>91</v>
      </c>
      <c r="I145" s="46">
        <v>0</v>
      </c>
      <c r="J145" s="20">
        <v>214</v>
      </c>
      <c r="K145" s="20">
        <v>36</v>
      </c>
      <c r="L145" s="22">
        <v>54</v>
      </c>
      <c r="M145" s="22">
        <v>0</v>
      </c>
      <c r="N145" s="7"/>
    </row>
    <row r="146" spans="1:14" ht="21" customHeight="1" hidden="1">
      <c r="A146" s="23" t="s">
        <v>74</v>
      </c>
      <c r="B146" s="26">
        <v>1104</v>
      </c>
      <c r="C146" s="26">
        <v>73</v>
      </c>
      <c r="D146" s="20">
        <v>103</v>
      </c>
      <c r="E146" s="20">
        <v>3</v>
      </c>
      <c r="F146" s="20">
        <v>409</v>
      </c>
      <c r="G146" s="20">
        <v>32</v>
      </c>
      <c r="H146" s="9">
        <v>157</v>
      </c>
      <c r="I146" s="46">
        <v>0</v>
      </c>
      <c r="J146" s="20">
        <v>369</v>
      </c>
      <c r="K146" s="20">
        <v>38</v>
      </c>
      <c r="L146" s="22">
        <v>66</v>
      </c>
      <c r="M146" s="22">
        <v>0</v>
      </c>
      <c r="N146" s="7"/>
    </row>
    <row r="147" spans="1:14" ht="21" customHeight="1" hidden="1">
      <c r="A147" s="23" t="s">
        <v>75</v>
      </c>
      <c r="B147" s="26">
        <v>1250</v>
      </c>
      <c r="C147" s="26">
        <v>82</v>
      </c>
      <c r="D147" s="20">
        <v>91</v>
      </c>
      <c r="E147" s="20">
        <v>0</v>
      </c>
      <c r="F147" s="20">
        <v>575</v>
      </c>
      <c r="G147" s="20">
        <v>27</v>
      </c>
      <c r="H147" s="9">
        <v>120</v>
      </c>
      <c r="I147" s="46">
        <v>0</v>
      </c>
      <c r="J147" s="20">
        <v>376</v>
      </c>
      <c r="K147" s="20">
        <v>55</v>
      </c>
      <c r="L147" s="22">
        <v>88</v>
      </c>
      <c r="M147" s="22">
        <v>0</v>
      </c>
      <c r="N147" s="7"/>
    </row>
    <row r="148" spans="1:14" ht="21" customHeight="1" hidden="1">
      <c r="A148" s="23" t="s">
        <v>106</v>
      </c>
      <c r="B148" s="26">
        <v>1578</v>
      </c>
      <c r="C148" s="26">
        <v>149</v>
      </c>
      <c r="D148" s="20">
        <v>206</v>
      </c>
      <c r="E148" s="20">
        <v>3</v>
      </c>
      <c r="F148" s="20">
        <v>650</v>
      </c>
      <c r="G148" s="20">
        <v>31</v>
      </c>
      <c r="H148" s="9">
        <v>165</v>
      </c>
      <c r="I148" s="46">
        <v>0</v>
      </c>
      <c r="J148" s="20">
        <v>483</v>
      </c>
      <c r="K148" s="20">
        <v>115</v>
      </c>
      <c r="L148" s="22">
        <v>74</v>
      </c>
      <c r="M148" s="22">
        <v>0</v>
      </c>
      <c r="N148" s="7"/>
    </row>
    <row r="149" spans="1:14" ht="21" customHeight="1" hidden="1">
      <c r="A149" s="23" t="s">
        <v>107</v>
      </c>
      <c r="B149" s="26">
        <v>1175</v>
      </c>
      <c r="C149" s="26">
        <v>260</v>
      </c>
      <c r="D149" s="20">
        <v>168</v>
      </c>
      <c r="E149" s="20">
        <v>2</v>
      </c>
      <c r="F149" s="20">
        <v>382</v>
      </c>
      <c r="G149" s="20">
        <v>244</v>
      </c>
      <c r="H149" s="9">
        <v>107</v>
      </c>
      <c r="I149" s="46">
        <v>0</v>
      </c>
      <c r="J149" s="20">
        <v>412</v>
      </c>
      <c r="K149" s="20">
        <v>14</v>
      </c>
      <c r="L149" s="22">
        <v>106</v>
      </c>
      <c r="M149" s="22">
        <v>0</v>
      </c>
      <c r="N149" s="7"/>
    </row>
    <row r="150" spans="1:14" ht="21" customHeight="1" hidden="1">
      <c r="A150" s="23" t="s">
        <v>98</v>
      </c>
      <c r="B150" s="26">
        <v>1410</v>
      </c>
      <c r="C150" s="26">
        <v>286</v>
      </c>
      <c r="D150" s="20">
        <v>149</v>
      </c>
      <c r="E150" s="20">
        <v>1</v>
      </c>
      <c r="F150" s="20">
        <v>636</v>
      </c>
      <c r="G150" s="20">
        <v>189</v>
      </c>
      <c r="H150" s="9">
        <v>84</v>
      </c>
      <c r="I150" s="46">
        <v>0</v>
      </c>
      <c r="J150" s="20">
        <v>460</v>
      </c>
      <c r="K150" s="20">
        <v>96</v>
      </c>
      <c r="L150" s="22">
        <v>81</v>
      </c>
      <c r="M150" s="22">
        <v>0</v>
      </c>
      <c r="N150" s="7"/>
    </row>
    <row r="151" spans="1:14" ht="21" customHeight="1" hidden="1">
      <c r="A151" s="23" t="s">
        <v>91</v>
      </c>
      <c r="B151" s="26">
        <v>1001</v>
      </c>
      <c r="C151" s="26">
        <v>276</v>
      </c>
      <c r="D151" s="20">
        <v>36</v>
      </c>
      <c r="E151" s="20">
        <v>4</v>
      </c>
      <c r="F151" s="20">
        <v>328</v>
      </c>
      <c r="G151" s="20">
        <v>90</v>
      </c>
      <c r="H151" s="9">
        <v>102</v>
      </c>
      <c r="I151" s="46">
        <v>0</v>
      </c>
      <c r="J151" s="20">
        <v>443</v>
      </c>
      <c r="K151" s="20">
        <v>182</v>
      </c>
      <c r="L151" s="22">
        <v>92</v>
      </c>
      <c r="M151" s="22">
        <v>0</v>
      </c>
      <c r="N151" s="7"/>
    </row>
    <row r="152" spans="1:14" ht="21" customHeight="1" hidden="1">
      <c r="A152" s="23" t="s">
        <v>92</v>
      </c>
      <c r="B152" s="26">
        <v>2977</v>
      </c>
      <c r="C152" s="26">
        <v>333</v>
      </c>
      <c r="D152" s="20">
        <v>80</v>
      </c>
      <c r="E152" s="20">
        <v>2</v>
      </c>
      <c r="F152" s="20">
        <v>2266</v>
      </c>
      <c r="G152" s="20">
        <v>205</v>
      </c>
      <c r="H152" s="9">
        <v>122</v>
      </c>
      <c r="I152" s="46">
        <v>0</v>
      </c>
      <c r="J152" s="20">
        <v>419</v>
      </c>
      <c r="K152" s="20">
        <v>126</v>
      </c>
      <c r="L152" s="22">
        <v>90</v>
      </c>
      <c r="M152" s="22">
        <v>0</v>
      </c>
      <c r="N152" s="7"/>
    </row>
    <row r="153" spans="1:14" ht="21" customHeight="1" hidden="1">
      <c r="A153" s="23" t="s">
        <v>93</v>
      </c>
      <c r="B153" s="26">
        <v>5078</v>
      </c>
      <c r="C153" s="26">
        <v>400</v>
      </c>
      <c r="D153" s="20">
        <v>120</v>
      </c>
      <c r="E153" s="20">
        <v>3</v>
      </c>
      <c r="F153" s="20">
        <v>4250</v>
      </c>
      <c r="G153" s="20">
        <v>289</v>
      </c>
      <c r="H153" s="9">
        <v>186</v>
      </c>
      <c r="I153" s="46">
        <v>0</v>
      </c>
      <c r="J153" s="20">
        <v>418</v>
      </c>
      <c r="K153" s="20">
        <v>108</v>
      </c>
      <c r="L153" s="22">
        <v>104</v>
      </c>
      <c r="M153" s="22">
        <v>0</v>
      </c>
      <c r="N153" s="7"/>
    </row>
    <row r="154" spans="1:14" ht="21" customHeight="1" hidden="1">
      <c r="A154" s="23" t="s">
        <v>81</v>
      </c>
      <c r="B154" s="26">
        <v>1160</v>
      </c>
      <c r="C154" s="26">
        <v>294</v>
      </c>
      <c r="D154" s="20">
        <v>241</v>
      </c>
      <c r="E154" s="20">
        <v>1</v>
      </c>
      <c r="F154" s="20">
        <v>340</v>
      </c>
      <c r="G154" s="20">
        <v>175</v>
      </c>
      <c r="H154" s="9">
        <v>183</v>
      </c>
      <c r="I154" s="46">
        <v>0</v>
      </c>
      <c r="J154" s="20">
        <v>323</v>
      </c>
      <c r="K154" s="20">
        <v>118</v>
      </c>
      <c r="L154" s="22">
        <v>73</v>
      </c>
      <c r="M154" s="22">
        <v>0</v>
      </c>
      <c r="N154" s="7"/>
    </row>
    <row r="155" spans="1:14" ht="21" customHeight="1" hidden="1">
      <c r="A155" s="23" t="s">
        <v>82</v>
      </c>
      <c r="B155" s="26">
        <v>1176</v>
      </c>
      <c r="C155" s="26">
        <v>485</v>
      </c>
      <c r="D155" s="20">
        <v>178</v>
      </c>
      <c r="E155" s="20">
        <v>0</v>
      </c>
      <c r="F155" s="20">
        <v>467</v>
      </c>
      <c r="G155" s="20">
        <v>364</v>
      </c>
      <c r="H155" s="9">
        <v>147</v>
      </c>
      <c r="I155" s="46">
        <v>0</v>
      </c>
      <c r="J155" s="20">
        <v>296</v>
      </c>
      <c r="K155" s="20">
        <v>120</v>
      </c>
      <c r="L155" s="22">
        <v>88</v>
      </c>
      <c r="M155" s="22">
        <v>1</v>
      </c>
      <c r="N155" s="7"/>
    </row>
    <row r="156" spans="1:14" ht="21" customHeight="1">
      <c r="A156" s="12" t="s">
        <v>108</v>
      </c>
      <c r="B156" s="15">
        <f>SUM(B157:B168)</f>
        <v>60787</v>
      </c>
      <c r="C156" s="15">
        <f aca="true" t="shared" si="17" ref="C156:M156">SUM(C157:C168)</f>
        <v>4580</v>
      </c>
      <c r="D156" s="15">
        <f t="shared" si="17"/>
        <v>1762</v>
      </c>
      <c r="E156" s="15">
        <f t="shared" si="17"/>
        <v>31</v>
      </c>
      <c r="F156" s="15">
        <f t="shared" si="17"/>
        <v>55308</v>
      </c>
      <c r="G156" s="15">
        <f t="shared" si="17"/>
        <v>1786</v>
      </c>
      <c r="H156" s="15">
        <f t="shared" si="17"/>
        <v>716</v>
      </c>
      <c r="I156" s="15">
        <f t="shared" si="17"/>
        <v>46</v>
      </c>
      <c r="J156" s="15">
        <f t="shared" si="17"/>
        <v>2613</v>
      </c>
      <c r="K156" s="15">
        <f t="shared" si="17"/>
        <v>2717</v>
      </c>
      <c r="L156" s="15">
        <f t="shared" si="17"/>
        <v>388</v>
      </c>
      <c r="M156" s="41">
        <f t="shared" si="17"/>
        <v>0</v>
      </c>
      <c r="N156" s="7"/>
    </row>
    <row r="157" spans="1:14" ht="21" customHeight="1" hidden="1">
      <c r="A157" s="23" t="s">
        <v>109</v>
      </c>
      <c r="B157" s="26">
        <v>841</v>
      </c>
      <c r="C157" s="26">
        <v>53</v>
      </c>
      <c r="D157" s="20">
        <v>74</v>
      </c>
      <c r="E157" s="20">
        <v>6</v>
      </c>
      <c r="F157" s="20">
        <v>200</v>
      </c>
      <c r="G157" s="20">
        <v>18</v>
      </c>
      <c r="H157" s="9">
        <v>154</v>
      </c>
      <c r="I157" s="46">
        <v>0</v>
      </c>
      <c r="J157" s="20">
        <v>358</v>
      </c>
      <c r="K157" s="20">
        <v>29</v>
      </c>
      <c r="L157" s="22">
        <v>55</v>
      </c>
      <c r="M157" s="22">
        <v>0</v>
      </c>
      <c r="N157" s="7"/>
    </row>
    <row r="158" spans="1:14" ht="21" customHeight="1" hidden="1">
      <c r="A158" s="23" t="s">
        <v>84</v>
      </c>
      <c r="B158" s="26">
        <v>186</v>
      </c>
      <c r="C158" s="26">
        <v>122</v>
      </c>
      <c r="D158" s="20">
        <v>0</v>
      </c>
      <c r="E158" s="20">
        <v>0</v>
      </c>
      <c r="F158" s="20">
        <v>93</v>
      </c>
      <c r="G158" s="20">
        <v>77</v>
      </c>
      <c r="H158" s="9">
        <v>1</v>
      </c>
      <c r="I158" s="46">
        <v>1</v>
      </c>
      <c r="J158" s="20">
        <v>92</v>
      </c>
      <c r="K158" s="20">
        <v>44</v>
      </c>
      <c r="L158" s="22">
        <v>0</v>
      </c>
      <c r="M158" s="22">
        <v>0</v>
      </c>
      <c r="N158" s="7"/>
    </row>
    <row r="159" spans="1:14" ht="21" customHeight="1" hidden="1">
      <c r="A159" s="23" t="s">
        <v>85</v>
      </c>
      <c r="B159" s="26">
        <v>1778</v>
      </c>
      <c r="C159" s="26">
        <v>312</v>
      </c>
      <c r="D159" s="20">
        <v>22</v>
      </c>
      <c r="E159" s="20">
        <v>1</v>
      </c>
      <c r="F159" s="20">
        <v>1552</v>
      </c>
      <c r="G159" s="20">
        <v>65</v>
      </c>
      <c r="H159" s="9">
        <v>3</v>
      </c>
      <c r="I159" s="46">
        <v>2</v>
      </c>
      <c r="J159" s="20">
        <v>201</v>
      </c>
      <c r="K159" s="20">
        <v>244</v>
      </c>
      <c r="L159" s="22">
        <v>0</v>
      </c>
      <c r="M159" s="22">
        <v>0</v>
      </c>
      <c r="N159" s="7"/>
    </row>
    <row r="160" spans="1:14" ht="21" customHeight="1" hidden="1">
      <c r="A160" s="23" t="s">
        <v>86</v>
      </c>
      <c r="B160" s="26">
        <v>7716</v>
      </c>
      <c r="C160" s="26">
        <v>276</v>
      </c>
      <c r="D160" s="20">
        <v>13</v>
      </c>
      <c r="E160" s="20">
        <v>5</v>
      </c>
      <c r="F160" s="20">
        <v>7542</v>
      </c>
      <c r="G160" s="20">
        <v>53</v>
      </c>
      <c r="H160" s="9">
        <v>2</v>
      </c>
      <c r="I160" s="46">
        <v>2</v>
      </c>
      <c r="J160" s="20">
        <v>159</v>
      </c>
      <c r="K160" s="20">
        <v>216</v>
      </c>
      <c r="L160" s="22">
        <v>0</v>
      </c>
      <c r="M160" s="22">
        <v>0</v>
      </c>
      <c r="N160" s="7"/>
    </row>
    <row r="161" spans="1:14" ht="21" customHeight="1" hidden="1">
      <c r="A161" s="23" t="s">
        <v>87</v>
      </c>
      <c r="B161" s="26">
        <f>D161+F161+H161+J161+L161</f>
        <v>5692</v>
      </c>
      <c r="C161" s="26">
        <f>E161+G161+I161+K161+M161</f>
        <v>184</v>
      </c>
      <c r="D161" s="20">
        <v>20</v>
      </c>
      <c r="E161" s="20">
        <v>4</v>
      </c>
      <c r="F161" s="20">
        <v>5556</v>
      </c>
      <c r="G161" s="20">
        <v>90</v>
      </c>
      <c r="H161" s="9">
        <v>2</v>
      </c>
      <c r="I161" s="46">
        <v>3</v>
      </c>
      <c r="J161" s="20">
        <v>114</v>
      </c>
      <c r="K161" s="20">
        <v>87</v>
      </c>
      <c r="L161" s="22">
        <v>0</v>
      </c>
      <c r="M161" s="22">
        <v>0</v>
      </c>
      <c r="N161" s="7"/>
    </row>
    <row r="162" spans="1:14" ht="21" customHeight="1" hidden="1">
      <c r="A162" s="23" t="s">
        <v>88</v>
      </c>
      <c r="B162" s="26">
        <f>D162+F162+H162+J162+L162</f>
        <v>7833</v>
      </c>
      <c r="C162" s="26">
        <f>E162+G162+I162+K162+M162</f>
        <v>546</v>
      </c>
      <c r="D162" s="20">
        <v>285</v>
      </c>
      <c r="E162" s="20">
        <v>0</v>
      </c>
      <c r="F162" s="20">
        <v>7330</v>
      </c>
      <c r="G162" s="20">
        <v>140</v>
      </c>
      <c r="H162" s="9">
        <v>2</v>
      </c>
      <c r="I162" s="48">
        <v>0</v>
      </c>
      <c r="J162" s="20">
        <v>212</v>
      </c>
      <c r="K162" s="20">
        <v>406</v>
      </c>
      <c r="L162" s="22">
        <v>4</v>
      </c>
      <c r="M162" s="22">
        <v>0</v>
      </c>
      <c r="N162" s="7"/>
    </row>
    <row r="163" spans="1:14" ht="21" customHeight="1" hidden="1">
      <c r="A163" s="23" t="s">
        <v>89</v>
      </c>
      <c r="B163" s="26">
        <f aca="true" t="shared" si="18" ref="B163:C166">D163+F163+H163+J163+L163</f>
        <v>6321</v>
      </c>
      <c r="C163" s="26">
        <f t="shared" si="18"/>
        <v>498</v>
      </c>
      <c r="D163" s="20">
        <v>227</v>
      </c>
      <c r="E163" s="20">
        <v>1</v>
      </c>
      <c r="F163" s="20">
        <v>5808</v>
      </c>
      <c r="G163" s="20">
        <v>239</v>
      </c>
      <c r="H163" s="9">
        <v>3</v>
      </c>
      <c r="I163" s="46">
        <v>5</v>
      </c>
      <c r="J163" s="20">
        <v>223</v>
      </c>
      <c r="K163" s="20">
        <v>253</v>
      </c>
      <c r="L163" s="22">
        <v>60</v>
      </c>
      <c r="M163" s="22">
        <v>0</v>
      </c>
      <c r="N163" s="7"/>
    </row>
    <row r="164" spans="1:14" ht="21" customHeight="1" hidden="1">
      <c r="A164" s="23" t="s">
        <v>91</v>
      </c>
      <c r="B164" s="26">
        <f t="shared" si="18"/>
        <v>8173</v>
      </c>
      <c r="C164" s="26">
        <f t="shared" si="18"/>
        <v>525</v>
      </c>
      <c r="D164" s="20">
        <v>233</v>
      </c>
      <c r="E164" s="20">
        <v>4</v>
      </c>
      <c r="F164" s="20">
        <v>7663</v>
      </c>
      <c r="G164" s="20">
        <v>69</v>
      </c>
      <c r="H164" s="9">
        <v>3</v>
      </c>
      <c r="I164" s="46">
        <v>7</v>
      </c>
      <c r="J164" s="20">
        <v>231</v>
      </c>
      <c r="K164" s="20">
        <v>445</v>
      </c>
      <c r="L164" s="22">
        <v>43</v>
      </c>
      <c r="M164" s="22">
        <v>0</v>
      </c>
      <c r="N164" s="7"/>
    </row>
    <row r="165" spans="1:14" ht="21" customHeight="1" hidden="1">
      <c r="A165" s="23" t="s">
        <v>92</v>
      </c>
      <c r="B165" s="26">
        <f t="shared" si="18"/>
        <v>8540</v>
      </c>
      <c r="C165" s="26">
        <f t="shared" si="18"/>
        <v>571</v>
      </c>
      <c r="D165" s="20">
        <v>161</v>
      </c>
      <c r="E165" s="20">
        <v>1</v>
      </c>
      <c r="F165" s="20">
        <v>7989</v>
      </c>
      <c r="G165" s="20">
        <v>318</v>
      </c>
      <c r="H165" s="9">
        <v>95</v>
      </c>
      <c r="I165" s="46">
        <v>3</v>
      </c>
      <c r="J165" s="20">
        <v>223</v>
      </c>
      <c r="K165" s="20">
        <v>249</v>
      </c>
      <c r="L165" s="22">
        <v>72</v>
      </c>
      <c r="M165" s="22">
        <v>0</v>
      </c>
      <c r="N165" s="7"/>
    </row>
    <row r="166" spans="1:14" ht="21" customHeight="1" hidden="1">
      <c r="A166" s="23" t="s">
        <v>93</v>
      </c>
      <c r="B166" s="26">
        <f t="shared" si="18"/>
        <v>8120</v>
      </c>
      <c r="C166" s="26">
        <f t="shared" si="18"/>
        <v>672</v>
      </c>
      <c r="D166" s="20">
        <v>181</v>
      </c>
      <c r="E166" s="20">
        <v>3</v>
      </c>
      <c r="F166" s="20">
        <v>7601</v>
      </c>
      <c r="G166" s="20">
        <v>340</v>
      </c>
      <c r="H166" s="9">
        <v>106</v>
      </c>
      <c r="I166" s="46">
        <v>5</v>
      </c>
      <c r="J166" s="20">
        <v>173</v>
      </c>
      <c r="K166" s="20">
        <v>324</v>
      </c>
      <c r="L166" s="22">
        <v>59</v>
      </c>
      <c r="M166" s="22">
        <v>0</v>
      </c>
      <c r="N166" s="7"/>
    </row>
    <row r="167" spans="1:14" ht="21" customHeight="1" hidden="1">
      <c r="A167" s="23" t="s">
        <v>81</v>
      </c>
      <c r="B167" s="26">
        <f>D167+F167+H167+J167+L167</f>
        <v>3100</v>
      </c>
      <c r="C167" s="26">
        <f>E167+G167+I167+K167+M167</f>
        <v>481</v>
      </c>
      <c r="D167" s="20">
        <v>292</v>
      </c>
      <c r="E167" s="20">
        <v>3</v>
      </c>
      <c r="F167" s="20">
        <v>2452</v>
      </c>
      <c r="G167" s="20">
        <v>237</v>
      </c>
      <c r="H167" s="9">
        <v>152</v>
      </c>
      <c r="I167" s="46">
        <v>9</v>
      </c>
      <c r="J167" s="20">
        <v>161</v>
      </c>
      <c r="K167" s="20">
        <v>232</v>
      </c>
      <c r="L167" s="22">
        <v>43</v>
      </c>
      <c r="M167" s="22">
        <v>0</v>
      </c>
      <c r="N167" s="7"/>
    </row>
    <row r="168" spans="1:14" ht="21" customHeight="1" hidden="1">
      <c r="A168" s="23" t="s">
        <v>82</v>
      </c>
      <c r="B168" s="26">
        <f>D168+F168+H168+J168+L168</f>
        <v>2487</v>
      </c>
      <c r="C168" s="26">
        <f>E168+G168+I168+K168+M168</f>
        <v>340</v>
      </c>
      <c r="D168" s="20">
        <v>254</v>
      </c>
      <c r="E168" s="20">
        <v>3</v>
      </c>
      <c r="F168" s="20">
        <v>1522</v>
      </c>
      <c r="G168" s="20">
        <v>140</v>
      </c>
      <c r="H168" s="9">
        <v>193</v>
      </c>
      <c r="I168" s="46">
        <v>9</v>
      </c>
      <c r="J168" s="20">
        <v>466</v>
      </c>
      <c r="K168" s="20">
        <v>188</v>
      </c>
      <c r="L168" s="22">
        <v>52</v>
      </c>
      <c r="M168" s="22">
        <v>0</v>
      </c>
      <c r="N168" s="7"/>
    </row>
    <row r="169" spans="1:14" ht="21" customHeight="1">
      <c r="A169" s="12" t="s">
        <v>110</v>
      </c>
      <c r="B169" s="15">
        <f>SUM(B170:B181)</f>
        <v>45209</v>
      </c>
      <c r="C169" s="15">
        <f aca="true" t="shared" si="19" ref="C169:M169">SUM(C170:C181)</f>
        <v>9552</v>
      </c>
      <c r="D169" s="15">
        <f t="shared" si="19"/>
        <v>2296</v>
      </c>
      <c r="E169" s="15">
        <f t="shared" si="19"/>
        <v>20</v>
      </c>
      <c r="F169" s="15">
        <f t="shared" si="19"/>
        <v>38528</v>
      </c>
      <c r="G169" s="15">
        <f t="shared" si="19"/>
        <v>2266</v>
      </c>
      <c r="H169" s="15">
        <f t="shared" si="19"/>
        <v>1056</v>
      </c>
      <c r="I169" s="15">
        <f t="shared" si="19"/>
        <v>34</v>
      </c>
      <c r="J169" s="15">
        <f t="shared" si="19"/>
        <v>2803</v>
      </c>
      <c r="K169" s="15">
        <f t="shared" si="19"/>
        <v>7224</v>
      </c>
      <c r="L169" s="15">
        <f t="shared" si="19"/>
        <v>526</v>
      </c>
      <c r="M169" s="41">
        <f t="shared" si="19"/>
        <v>8</v>
      </c>
      <c r="N169" s="7"/>
    </row>
    <row r="170" spans="1:14" ht="21" customHeight="1" hidden="1">
      <c r="A170" s="23" t="s">
        <v>109</v>
      </c>
      <c r="B170" s="26">
        <v>443</v>
      </c>
      <c r="C170" s="26">
        <v>731</v>
      </c>
      <c r="D170" s="20">
        <v>52</v>
      </c>
      <c r="E170" s="20">
        <v>2</v>
      </c>
      <c r="F170" s="20">
        <v>241</v>
      </c>
      <c r="G170" s="20">
        <v>170</v>
      </c>
      <c r="H170" s="9">
        <v>0</v>
      </c>
      <c r="I170" s="46">
        <v>0</v>
      </c>
      <c r="J170" s="20">
        <v>107</v>
      </c>
      <c r="K170" s="20">
        <v>559</v>
      </c>
      <c r="L170" s="22">
        <v>43</v>
      </c>
      <c r="M170" s="22">
        <v>0</v>
      </c>
      <c r="N170" s="7"/>
    </row>
    <row r="171" spans="1:14" ht="21" customHeight="1" hidden="1">
      <c r="A171" s="23" t="s">
        <v>84</v>
      </c>
      <c r="B171" s="26">
        <v>758</v>
      </c>
      <c r="C171" s="26">
        <v>696</v>
      </c>
      <c r="D171" s="20">
        <v>136</v>
      </c>
      <c r="E171" s="20">
        <v>1</v>
      </c>
      <c r="F171" s="20">
        <v>221</v>
      </c>
      <c r="G171" s="20">
        <v>39</v>
      </c>
      <c r="H171" s="9">
        <v>164</v>
      </c>
      <c r="I171" s="46">
        <v>1</v>
      </c>
      <c r="J171" s="20">
        <v>194</v>
      </c>
      <c r="K171" s="20">
        <v>655</v>
      </c>
      <c r="L171" s="22">
        <v>43</v>
      </c>
      <c r="M171" s="22">
        <v>0</v>
      </c>
      <c r="N171" s="7"/>
    </row>
    <row r="172" spans="1:14" ht="21" customHeight="1" hidden="1">
      <c r="A172" s="23" t="s">
        <v>85</v>
      </c>
      <c r="B172" s="26">
        <v>1840</v>
      </c>
      <c r="C172" s="26">
        <v>722</v>
      </c>
      <c r="D172" s="20">
        <v>218</v>
      </c>
      <c r="E172" s="20">
        <v>2</v>
      </c>
      <c r="F172" s="20">
        <v>1208</v>
      </c>
      <c r="G172" s="20">
        <v>29</v>
      </c>
      <c r="H172" s="9">
        <v>117</v>
      </c>
      <c r="I172" s="46">
        <v>7</v>
      </c>
      <c r="J172" s="20">
        <v>254</v>
      </c>
      <c r="K172" s="20">
        <v>684</v>
      </c>
      <c r="L172" s="22">
        <v>43</v>
      </c>
      <c r="M172" s="22">
        <v>0</v>
      </c>
      <c r="N172" s="7"/>
    </row>
    <row r="173" spans="1:14" ht="21" customHeight="1" hidden="1">
      <c r="A173" s="23" t="s">
        <v>86</v>
      </c>
      <c r="B173" s="26">
        <v>3350</v>
      </c>
      <c r="C173" s="26">
        <v>948</v>
      </c>
      <c r="D173" s="20">
        <v>17</v>
      </c>
      <c r="E173" s="20">
        <v>2</v>
      </c>
      <c r="F173" s="20">
        <v>2912</v>
      </c>
      <c r="G173" s="20">
        <v>68</v>
      </c>
      <c r="H173" s="9">
        <v>155</v>
      </c>
      <c r="I173" s="46">
        <v>5</v>
      </c>
      <c r="J173" s="20">
        <v>265</v>
      </c>
      <c r="K173" s="20">
        <v>872</v>
      </c>
      <c r="L173" s="22">
        <v>1</v>
      </c>
      <c r="M173" s="22">
        <v>1</v>
      </c>
      <c r="N173" s="7"/>
    </row>
    <row r="174" spans="1:14" ht="21" customHeight="1" hidden="1">
      <c r="A174" s="23" t="s">
        <v>87</v>
      </c>
      <c r="B174" s="26">
        <f>D174+F174+H174+J174+L174</f>
        <v>6461</v>
      </c>
      <c r="C174" s="26">
        <f>E174+G174+I174+K174+M174</f>
        <v>758</v>
      </c>
      <c r="D174" s="20">
        <v>26</v>
      </c>
      <c r="E174" s="20">
        <v>2</v>
      </c>
      <c r="F174" s="20">
        <v>6128</v>
      </c>
      <c r="G174" s="20">
        <v>134</v>
      </c>
      <c r="H174" s="9">
        <v>1</v>
      </c>
      <c r="I174" s="46">
        <v>6</v>
      </c>
      <c r="J174" s="20">
        <v>264</v>
      </c>
      <c r="K174" s="20">
        <v>616</v>
      </c>
      <c r="L174" s="22">
        <v>42</v>
      </c>
      <c r="M174" s="22">
        <v>0</v>
      </c>
      <c r="N174" s="7"/>
    </row>
    <row r="175" spans="1:14" ht="21" customHeight="1" hidden="1">
      <c r="A175" s="23" t="s">
        <v>88</v>
      </c>
      <c r="B175" s="26">
        <v>4017</v>
      </c>
      <c r="C175" s="26">
        <v>881</v>
      </c>
      <c r="D175" s="20">
        <v>43</v>
      </c>
      <c r="E175" s="20">
        <v>3</v>
      </c>
      <c r="F175" s="20">
        <v>3534</v>
      </c>
      <c r="G175" s="20">
        <v>168</v>
      </c>
      <c r="H175" s="9">
        <v>114</v>
      </c>
      <c r="I175" s="46">
        <v>6</v>
      </c>
      <c r="J175" s="20">
        <v>282</v>
      </c>
      <c r="K175" s="20">
        <v>704</v>
      </c>
      <c r="L175" s="22">
        <v>44</v>
      </c>
      <c r="M175" s="22">
        <v>0</v>
      </c>
      <c r="N175" s="7"/>
    </row>
    <row r="176" spans="1:14" ht="21" customHeight="1" hidden="1">
      <c r="A176" s="23" t="s">
        <v>89</v>
      </c>
      <c r="B176" s="26">
        <v>5506</v>
      </c>
      <c r="C176" s="26">
        <v>895</v>
      </c>
      <c r="D176" s="20">
        <v>448</v>
      </c>
      <c r="E176" s="20">
        <v>2</v>
      </c>
      <c r="F176" s="20">
        <v>4701</v>
      </c>
      <c r="G176" s="20">
        <v>208</v>
      </c>
      <c r="H176" s="9">
        <v>53</v>
      </c>
      <c r="I176" s="46">
        <v>3</v>
      </c>
      <c r="J176" s="20">
        <v>259</v>
      </c>
      <c r="K176" s="20">
        <v>682</v>
      </c>
      <c r="L176" s="22">
        <v>45</v>
      </c>
      <c r="M176" s="22">
        <v>0</v>
      </c>
      <c r="N176" s="7"/>
    </row>
    <row r="177" spans="1:14" ht="21" customHeight="1" hidden="1">
      <c r="A177" s="23" t="s">
        <v>91</v>
      </c>
      <c r="B177" s="26">
        <v>4074</v>
      </c>
      <c r="C177" s="26">
        <v>874</v>
      </c>
      <c r="D177" s="20">
        <v>283</v>
      </c>
      <c r="E177" s="20">
        <v>0</v>
      </c>
      <c r="F177" s="20">
        <v>3490</v>
      </c>
      <c r="G177" s="20">
        <v>268</v>
      </c>
      <c r="H177" s="9">
        <v>2</v>
      </c>
      <c r="I177" s="46">
        <v>4</v>
      </c>
      <c r="J177" s="20">
        <v>239</v>
      </c>
      <c r="K177" s="20">
        <v>602</v>
      </c>
      <c r="L177" s="22">
        <v>60</v>
      </c>
      <c r="M177" s="22">
        <v>0</v>
      </c>
      <c r="N177" s="7"/>
    </row>
    <row r="178" spans="1:14" ht="21" customHeight="1" hidden="1">
      <c r="A178" s="23" t="s">
        <v>92</v>
      </c>
      <c r="B178" s="26">
        <v>5145</v>
      </c>
      <c r="C178" s="26">
        <v>847</v>
      </c>
      <c r="D178" s="20">
        <v>330</v>
      </c>
      <c r="E178" s="20">
        <v>2</v>
      </c>
      <c r="F178" s="20">
        <v>4422</v>
      </c>
      <c r="G178" s="20">
        <v>206</v>
      </c>
      <c r="H178" s="9">
        <v>123</v>
      </c>
      <c r="I178" s="46">
        <v>0</v>
      </c>
      <c r="J178" s="20">
        <v>226</v>
      </c>
      <c r="K178" s="20">
        <v>638</v>
      </c>
      <c r="L178" s="22">
        <v>44</v>
      </c>
      <c r="M178" s="22">
        <v>1</v>
      </c>
      <c r="N178" s="7"/>
    </row>
    <row r="179" spans="1:14" ht="21" customHeight="1" hidden="1">
      <c r="A179" s="23" t="s">
        <v>93</v>
      </c>
      <c r="B179" s="26">
        <v>4055</v>
      </c>
      <c r="C179" s="26">
        <v>878</v>
      </c>
      <c r="D179" s="20">
        <v>384</v>
      </c>
      <c r="E179" s="20">
        <v>3</v>
      </c>
      <c r="F179" s="20">
        <v>3454</v>
      </c>
      <c r="G179" s="20">
        <v>317</v>
      </c>
      <c r="H179" s="9">
        <v>10</v>
      </c>
      <c r="I179" s="46">
        <v>0</v>
      </c>
      <c r="J179" s="20">
        <v>161</v>
      </c>
      <c r="K179" s="20">
        <v>558</v>
      </c>
      <c r="L179" s="22">
        <v>46</v>
      </c>
      <c r="M179" s="22">
        <v>0</v>
      </c>
      <c r="N179" s="7"/>
    </row>
    <row r="180" spans="1:14" ht="21" customHeight="1" hidden="1">
      <c r="A180" s="23" t="s">
        <v>81</v>
      </c>
      <c r="B180" s="26">
        <v>4274</v>
      </c>
      <c r="C180" s="26">
        <v>805</v>
      </c>
      <c r="D180" s="20">
        <v>346</v>
      </c>
      <c r="E180" s="20">
        <v>1</v>
      </c>
      <c r="F180" s="20">
        <v>3529</v>
      </c>
      <c r="G180" s="20">
        <v>261</v>
      </c>
      <c r="H180" s="9">
        <v>169</v>
      </c>
      <c r="I180" s="46">
        <v>0</v>
      </c>
      <c r="J180" s="20">
        <v>185</v>
      </c>
      <c r="K180" s="20">
        <v>541</v>
      </c>
      <c r="L180" s="22">
        <v>45</v>
      </c>
      <c r="M180" s="22">
        <v>2</v>
      </c>
      <c r="N180" s="7"/>
    </row>
    <row r="181" spans="1:14" ht="21" customHeight="1">
      <c r="A181" s="23" t="s">
        <v>82</v>
      </c>
      <c r="B181" s="26">
        <v>5286</v>
      </c>
      <c r="C181" s="26">
        <v>517</v>
      </c>
      <c r="D181" s="20">
        <v>13</v>
      </c>
      <c r="E181" s="20">
        <v>0</v>
      </c>
      <c r="F181" s="20">
        <v>4688</v>
      </c>
      <c r="G181" s="20">
        <v>398</v>
      </c>
      <c r="H181" s="9">
        <v>148</v>
      </c>
      <c r="I181" s="46">
        <v>2</v>
      </c>
      <c r="J181" s="20">
        <v>367</v>
      </c>
      <c r="K181" s="20">
        <v>113</v>
      </c>
      <c r="L181" s="22">
        <v>70</v>
      </c>
      <c r="M181" s="22">
        <v>4</v>
      </c>
      <c r="N181" s="7"/>
    </row>
    <row r="182" spans="1:14" ht="21" customHeight="1">
      <c r="A182" s="12" t="s">
        <v>111</v>
      </c>
      <c r="B182" s="15">
        <f>SUM(B183:B194)</f>
        <v>29461</v>
      </c>
      <c r="C182" s="15">
        <f aca="true" t="shared" si="20" ref="C182:M182">SUM(C183:C194)</f>
        <v>6918</v>
      </c>
      <c r="D182" s="15">
        <f t="shared" si="20"/>
        <v>2060</v>
      </c>
      <c r="E182" s="15">
        <f t="shared" si="20"/>
        <v>21</v>
      </c>
      <c r="F182" s="15">
        <f t="shared" si="20"/>
        <v>23242</v>
      </c>
      <c r="G182" s="15">
        <f t="shared" si="20"/>
        <v>1664</v>
      </c>
      <c r="H182" s="15">
        <f t="shared" si="20"/>
        <v>568</v>
      </c>
      <c r="I182" s="15">
        <f t="shared" si="20"/>
        <v>81</v>
      </c>
      <c r="J182" s="15">
        <f t="shared" si="20"/>
        <v>3071</v>
      </c>
      <c r="K182" s="15">
        <f t="shared" si="20"/>
        <v>4912</v>
      </c>
      <c r="L182" s="15">
        <f t="shared" si="20"/>
        <v>520</v>
      </c>
      <c r="M182" s="41">
        <f t="shared" si="20"/>
        <v>33</v>
      </c>
      <c r="N182" s="7"/>
    </row>
    <row r="183" spans="1:14" ht="21" customHeight="1">
      <c r="A183" s="23" t="s">
        <v>109</v>
      </c>
      <c r="B183" s="26">
        <v>4646</v>
      </c>
      <c r="C183" s="26">
        <v>675</v>
      </c>
      <c r="D183" s="20">
        <v>10</v>
      </c>
      <c r="E183" s="20">
        <v>1</v>
      </c>
      <c r="F183" s="20">
        <v>4356</v>
      </c>
      <c r="G183" s="20">
        <v>101</v>
      </c>
      <c r="H183" s="9">
        <v>86</v>
      </c>
      <c r="I183" s="46">
        <v>3</v>
      </c>
      <c r="J183" s="20">
        <v>152</v>
      </c>
      <c r="K183" s="20">
        <v>565</v>
      </c>
      <c r="L183" s="22">
        <v>42</v>
      </c>
      <c r="M183" s="22">
        <v>4</v>
      </c>
      <c r="N183" s="7"/>
    </row>
    <row r="184" spans="1:14" ht="21" customHeight="1">
      <c r="A184" s="23" t="s">
        <v>84</v>
      </c>
      <c r="B184" s="26">
        <v>1354</v>
      </c>
      <c r="C184" s="26">
        <v>326</v>
      </c>
      <c r="D184" s="20">
        <v>10</v>
      </c>
      <c r="E184" s="20">
        <v>2</v>
      </c>
      <c r="F184" s="20">
        <v>1207</v>
      </c>
      <c r="G184" s="20">
        <v>96</v>
      </c>
      <c r="H184" s="9">
        <v>2</v>
      </c>
      <c r="I184" s="46">
        <v>5</v>
      </c>
      <c r="J184" s="20">
        <v>92</v>
      </c>
      <c r="K184" s="20">
        <v>222</v>
      </c>
      <c r="L184" s="22">
        <v>43</v>
      </c>
      <c r="M184" s="22">
        <v>1</v>
      </c>
      <c r="N184" s="7"/>
    </row>
    <row r="185" spans="1:14" ht="21" customHeight="1">
      <c r="A185" s="23" t="s">
        <v>85</v>
      </c>
      <c r="B185" s="26">
        <v>643</v>
      </c>
      <c r="C185" s="26">
        <v>310</v>
      </c>
      <c r="D185" s="20">
        <v>32</v>
      </c>
      <c r="E185" s="20">
        <v>3</v>
      </c>
      <c r="F185" s="20">
        <v>347</v>
      </c>
      <c r="G185" s="20">
        <v>34</v>
      </c>
      <c r="H185" s="9">
        <v>18</v>
      </c>
      <c r="I185" s="46">
        <v>3</v>
      </c>
      <c r="J185" s="20">
        <v>203</v>
      </c>
      <c r="K185" s="20">
        <v>270</v>
      </c>
      <c r="L185" s="22">
        <v>43</v>
      </c>
      <c r="M185" s="22">
        <v>0</v>
      </c>
      <c r="N185" s="7"/>
    </row>
    <row r="186" spans="1:14" ht="21" customHeight="1">
      <c r="A186" s="23" t="s">
        <v>86</v>
      </c>
      <c r="B186" s="26">
        <v>3426</v>
      </c>
      <c r="C186" s="26">
        <v>337</v>
      </c>
      <c r="D186" s="20">
        <v>15</v>
      </c>
      <c r="E186" s="20">
        <v>3</v>
      </c>
      <c r="F186" s="20">
        <v>3159</v>
      </c>
      <c r="G186" s="20">
        <v>28</v>
      </c>
      <c r="H186" s="9">
        <v>41</v>
      </c>
      <c r="I186" s="46">
        <v>4</v>
      </c>
      <c r="J186" s="20">
        <v>168</v>
      </c>
      <c r="K186" s="20">
        <v>290</v>
      </c>
      <c r="L186" s="22">
        <v>43</v>
      </c>
      <c r="M186" s="22">
        <v>12</v>
      </c>
      <c r="N186" s="7"/>
    </row>
    <row r="187" spans="1:14" ht="21" customHeight="1">
      <c r="A187" s="23" t="s">
        <v>87</v>
      </c>
      <c r="B187" s="26">
        <v>1595</v>
      </c>
      <c r="C187" s="26">
        <v>545</v>
      </c>
      <c r="D187" s="20">
        <v>48</v>
      </c>
      <c r="E187" s="20">
        <v>3</v>
      </c>
      <c r="F187" s="20">
        <v>1241</v>
      </c>
      <c r="G187" s="20">
        <v>50</v>
      </c>
      <c r="H187" s="9">
        <v>7</v>
      </c>
      <c r="I187" s="46">
        <v>10</v>
      </c>
      <c r="J187" s="20">
        <v>256</v>
      </c>
      <c r="K187" s="20">
        <v>480</v>
      </c>
      <c r="L187" s="22">
        <v>43</v>
      </c>
      <c r="M187" s="22">
        <v>2</v>
      </c>
      <c r="N187" s="7"/>
    </row>
    <row r="188" spans="1:14" ht="21" customHeight="1">
      <c r="A188" s="23" t="s">
        <v>88</v>
      </c>
      <c r="B188" s="26">
        <v>1382</v>
      </c>
      <c r="C188" s="26">
        <v>416</v>
      </c>
      <c r="D188" s="20">
        <v>289</v>
      </c>
      <c r="E188" s="20">
        <v>0</v>
      </c>
      <c r="F188" s="20">
        <v>651</v>
      </c>
      <c r="G188" s="20">
        <v>106</v>
      </c>
      <c r="H188" s="9">
        <v>138</v>
      </c>
      <c r="I188" s="46">
        <v>3</v>
      </c>
      <c r="J188" s="20">
        <v>260</v>
      </c>
      <c r="K188" s="20">
        <v>307</v>
      </c>
      <c r="L188" s="22">
        <v>44</v>
      </c>
      <c r="M188" s="22">
        <v>0</v>
      </c>
      <c r="N188" s="7"/>
    </row>
    <row r="189" spans="1:14" ht="21" customHeight="1">
      <c r="A189" s="23" t="s">
        <v>89</v>
      </c>
      <c r="B189" s="26">
        <v>2513</v>
      </c>
      <c r="C189" s="26">
        <v>583</v>
      </c>
      <c r="D189" s="20">
        <v>283</v>
      </c>
      <c r="E189" s="20">
        <v>1</v>
      </c>
      <c r="F189" s="20">
        <v>1792</v>
      </c>
      <c r="G189" s="20">
        <v>215</v>
      </c>
      <c r="H189" s="9">
        <v>6</v>
      </c>
      <c r="I189" s="46">
        <v>4</v>
      </c>
      <c r="J189" s="20">
        <v>389</v>
      </c>
      <c r="K189" s="20">
        <v>362</v>
      </c>
      <c r="L189" s="22">
        <v>43</v>
      </c>
      <c r="M189" s="22">
        <v>1</v>
      </c>
      <c r="N189" s="7"/>
    </row>
    <row r="190" spans="1:14" ht="21" customHeight="1">
      <c r="A190" s="23" t="s">
        <v>91</v>
      </c>
      <c r="B190" s="26">
        <v>4151</v>
      </c>
      <c r="C190" s="26">
        <v>644</v>
      </c>
      <c r="D190" s="20">
        <v>344</v>
      </c>
      <c r="E190" s="20">
        <v>1</v>
      </c>
      <c r="F190" s="20">
        <v>3405</v>
      </c>
      <c r="G190" s="20">
        <v>183</v>
      </c>
      <c r="H190" s="9">
        <v>10</v>
      </c>
      <c r="I190" s="46">
        <v>13</v>
      </c>
      <c r="J190" s="20">
        <v>347</v>
      </c>
      <c r="K190" s="20">
        <v>447</v>
      </c>
      <c r="L190" s="22">
        <v>45</v>
      </c>
      <c r="M190" s="22">
        <v>0</v>
      </c>
      <c r="N190" s="7"/>
    </row>
    <row r="191" spans="1:14" ht="21" customHeight="1">
      <c r="A191" s="23" t="s">
        <v>92</v>
      </c>
      <c r="B191" s="26">
        <v>3614</v>
      </c>
      <c r="C191" s="26">
        <v>514</v>
      </c>
      <c r="D191" s="20">
        <v>213</v>
      </c>
      <c r="E191" s="20">
        <v>4</v>
      </c>
      <c r="F191" s="20">
        <v>2886</v>
      </c>
      <c r="G191" s="20">
        <v>294</v>
      </c>
      <c r="H191" s="9">
        <v>111</v>
      </c>
      <c r="I191" s="46">
        <v>4</v>
      </c>
      <c r="J191" s="20">
        <v>360</v>
      </c>
      <c r="K191" s="20">
        <v>4</v>
      </c>
      <c r="L191" s="22">
        <v>44</v>
      </c>
      <c r="M191" s="22">
        <v>2</v>
      </c>
      <c r="N191" s="7"/>
    </row>
    <row r="192" spans="1:14" ht="21" customHeight="1">
      <c r="A192" s="23" t="s">
        <v>93</v>
      </c>
      <c r="B192" s="26">
        <v>4260</v>
      </c>
      <c r="C192" s="26">
        <v>1004</v>
      </c>
      <c r="D192" s="20">
        <v>242</v>
      </c>
      <c r="E192" s="20">
        <v>1</v>
      </c>
      <c r="F192" s="20">
        <v>3720</v>
      </c>
      <c r="G192" s="20">
        <v>269</v>
      </c>
      <c r="H192" s="9">
        <v>12</v>
      </c>
      <c r="I192" s="46">
        <v>3</v>
      </c>
      <c r="J192" s="20">
        <v>243</v>
      </c>
      <c r="K192" s="20">
        <v>726</v>
      </c>
      <c r="L192" s="22">
        <v>43</v>
      </c>
      <c r="M192" s="22">
        <v>5</v>
      </c>
      <c r="N192" s="7"/>
    </row>
    <row r="193" spans="1:14" ht="21" customHeight="1">
      <c r="A193" s="23" t="s">
        <v>81</v>
      </c>
      <c r="B193" s="26">
        <v>1412</v>
      </c>
      <c r="C193" s="26">
        <v>972</v>
      </c>
      <c r="D193" s="20">
        <v>382</v>
      </c>
      <c r="E193" s="20">
        <v>1</v>
      </c>
      <c r="F193" s="20">
        <v>411</v>
      </c>
      <c r="G193" s="20">
        <v>178</v>
      </c>
      <c r="H193" s="9">
        <v>136</v>
      </c>
      <c r="I193" s="46">
        <v>10</v>
      </c>
      <c r="J193" s="20">
        <v>439</v>
      </c>
      <c r="K193" s="20">
        <v>780</v>
      </c>
      <c r="L193" s="22">
        <v>44</v>
      </c>
      <c r="M193" s="22">
        <v>3</v>
      </c>
      <c r="N193" s="7"/>
    </row>
    <row r="194" spans="1:14" ht="21" customHeight="1">
      <c r="A194" s="23" t="s">
        <v>82</v>
      </c>
      <c r="B194" s="26">
        <v>465</v>
      </c>
      <c r="C194" s="26">
        <v>592</v>
      </c>
      <c r="D194" s="20">
        <v>192</v>
      </c>
      <c r="E194" s="20">
        <v>1</v>
      </c>
      <c r="F194" s="20">
        <v>67</v>
      </c>
      <c r="G194" s="20">
        <v>110</v>
      </c>
      <c r="H194" s="9">
        <v>1</v>
      </c>
      <c r="I194" s="46">
        <v>19</v>
      </c>
      <c r="J194" s="20">
        <v>162</v>
      </c>
      <c r="K194" s="20">
        <v>459</v>
      </c>
      <c r="L194" s="22">
        <v>43</v>
      </c>
      <c r="M194" s="22">
        <v>3</v>
      </c>
      <c r="N194" s="7"/>
    </row>
    <row r="195" spans="1:14" s="29" customFormat="1" ht="36" customHeight="1">
      <c r="A195" s="27" t="s">
        <v>37</v>
      </c>
      <c r="B195" s="34">
        <f>(B194/B193-1)*100</f>
        <v>-67.06798866855523</v>
      </c>
      <c r="C195" s="34">
        <f>(C194/C193-1)*100</f>
        <v>-39.09465020576132</v>
      </c>
      <c r="D195" s="34">
        <f>(D194/D193-1)*100</f>
        <v>-49.73821989528796</v>
      </c>
      <c r="E195" s="50">
        <f>(E194/E193-1)*100</f>
        <v>0</v>
      </c>
      <c r="F195" s="34">
        <f>(F194/F193-1)*100</f>
        <v>-83.69829683698296</v>
      </c>
      <c r="G195" s="34">
        <f aca="true" t="shared" si="21" ref="G195:L195">(G194/G193-1)*100</f>
        <v>-38.20224719101124</v>
      </c>
      <c r="H195" s="34">
        <f t="shared" si="21"/>
        <v>-99.26470588235294</v>
      </c>
      <c r="I195" s="34">
        <f t="shared" si="21"/>
        <v>89.99999999999999</v>
      </c>
      <c r="J195" s="34">
        <f t="shared" si="21"/>
        <v>-63.09794988610478</v>
      </c>
      <c r="K195" s="34">
        <f t="shared" si="21"/>
        <v>-41.15384615384615</v>
      </c>
      <c r="L195" s="34">
        <f t="shared" si="21"/>
        <v>-2.2727272727272707</v>
      </c>
      <c r="M195" s="50">
        <f>(M194/M193-1)*100</f>
        <v>0</v>
      </c>
      <c r="N195" s="28"/>
    </row>
    <row r="196" spans="1:14" s="29" customFormat="1" ht="36" customHeight="1">
      <c r="A196" s="27" t="s">
        <v>95</v>
      </c>
      <c r="B196" s="34">
        <f>(B194/B181-1)*100</f>
        <v>-91.20317820658343</v>
      </c>
      <c r="C196" s="49">
        <f aca="true" t="shared" si="22" ref="C196:M196">(C194/C181-1)*100</f>
        <v>14.506769825918763</v>
      </c>
      <c r="D196" s="49">
        <f t="shared" si="22"/>
        <v>1376.923076923077</v>
      </c>
      <c r="E196" s="50">
        <v>0</v>
      </c>
      <c r="F196" s="49">
        <f t="shared" si="22"/>
        <v>-98.57081911262799</v>
      </c>
      <c r="G196" s="49">
        <f t="shared" si="22"/>
        <v>-72.36180904522614</v>
      </c>
      <c r="H196" s="49">
        <f t="shared" si="22"/>
        <v>-99.32432432432432</v>
      </c>
      <c r="I196" s="49">
        <f t="shared" si="22"/>
        <v>850</v>
      </c>
      <c r="J196" s="49">
        <f t="shared" si="22"/>
        <v>-55.85831062670299</v>
      </c>
      <c r="K196" s="49">
        <f t="shared" si="22"/>
        <v>306.1946902654867</v>
      </c>
      <c r="L196" s="49">
        <f t="shared" si="22"/>
        <v>-38.57142857142857</v>
      </c>
      <c r="M196" s="51">
        <f t="shared" si="22"/>
        <v>-25</v>
      </c>
      <c r="N196" s="28"/>
    </row>
    <row r="197" spans="1:14" ht="16.5">
      <c r="A197" s="54" t="s">
        <v>57</v>
      </c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7"/>
    </row>
    <row r="198" ht="16.5">
      <c r="N198" s="7"/>
    </row>
    <row r="199" spans="2:14" ht="16.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7"/>
    </row>
    <row r="200" ht="16.5">
      <c r="N200" s="7"/>
    </row>
    <row r="201" ht="16.5">
      <c r="N201" s="7"/>
    </row>
  </sheetData>
  <sheetProtection/>
  <mergeCells count="2">
    <mergeCell ref="A3:A4"/>
    <mergeCell ref="A197:M197"/>
  </mergeCells>
  <printOptions horizontalCentered="1"/>
  <pageMargins left="0" right="0" top="0.984251968503937" bottom="0.4330708661417323" header="0.5118110236220472" footer="0.5118110236220472"/>
  <pageSetup horizontalDpi="300" verticalDpi="300" orientation="portrait" paperSize="9" scale="80" r:id="rId1"/>
  <ignoredErrors>
    <ignoredError sqref="D78:L78 M169 I169" formulaRange="1"/>
    <ignoredError sqref="B52:C52 B104:D129" formula="1"/>
    <ignoredError sqref="M130 E130 D143:E143 I143:M143 B130:D130" emptyCellReference="1" formulaRange="1"/>
    <ignoredError sqref="B130:D130" emptyCellReference="1" formula="1"/>
    <ignoredError sqref="F130:L130 F143:H143 B143:C14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tccggod</cp:lastModifiedBy>
  <cp:lastPrinted>2002-10-24T06:30:48Z</cp:lastPrinted>
  <dcterms:created xsi:type="dcterms:W3CDTF">1998-03-14T14:37:03Z</dcterms:created>
  <dcterms:modified xsi:type="dcterms:W3CDTF">2011-10-19T07:12:17Z</dcterms:modified>
  <cp:category/>
  <cp:version/>
  <cp:contentType/>
  <cp:contentStatus/>
</cp:coreProperties>
</file>