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7065" windowHeight="7455" tabRatio="736" activeTab="0"/>
  </bookViews>
  <sheets>
    <sheet name="收支表" sheetId="1" r:id="rId1"/>
  </sheets>
  <externalReferences>
    <externalReference r:id="rId4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<sst xmlns="http://schemas.openxmlformats.org/spreadsheetml/2006/main" count="39" uniqueCount="33">
  <si>
    <t>臺中縣附屬單位決算</t>
  </si>
  <si>
    <t>收支餘絀綜計表</t>
  </si>
  <si>
    <t>（依收支科目分列）</t>
  </si>
  <si>
    <t>中華民國99年度</t>
  </si>
  <si>
    <t>單位:新臺幣元</t>
  </si>
  <si>
    <t>上年度決算數</t>
  </si>
  <si>
    <t>科　　　　目</t>
  </si>
  <si>
    <t>預算數</t>
  </si>
  <si>
    <t>決算數</t>
  </si>
  <si>
    <t>比較增（+）減（-）</t>
  </si>
  <si>
    <t>金額</t>
  </si>
  <si>
    <t>%</t>
  </si>
  <si>
    <t>業務收入</t>
  </si>
  <si>
    <t>投融資業務收入</t>
  </si>
  <si>
    <t>出售抵費地收入</t>
  </si>
  <si>
    <t>醫療收入</t>
  </si>
  <si>
    <t>其他業務收入</t>
  </si>
  <si>
    <t>業務成本與費用</t>
  </si>
  <si>
    <t>投融資業務成本</t>
  </si>
  <si>
    <t>醫療成本</t>
  </si>
  <si>
    <t>其他業務成本</t>
  </si>
  <si>
    <t>行銷及業務費用</t>
  </si>
  <si>
    <t>管理及總務費用</t>
  </si>
  <si>
    <t>其他業務費用</t>
  </si>
  <si>
    <t>業務賸餘(短絀-)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</si>
  <si>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</si>
  <si>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</si>
  <si>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</si>
  <si>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</si>
  <si>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</si>
  <si>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</si>
  <si>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業務外賸餘(短絀-)</t>
  </si>
  <si>
    <t>本期賸餘(短絀-)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</si>
</sst>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0_);[Red]\(0.00\)"/>
    <numFmt numFmtId="186" formatCode="0.00_ 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_-;_-@_-"/>
    <numFmt numFmtId="190" formatCode="_-* #,##0.00_-;\-* #,##0.00_-;_-* &quot;-&quot;_-;_-@_-"/>
    <numFmt numFmtId="191" formatCode="_(* #,##0.0_);_(* \(#,##0.0\);_(* &quot;-&quot;??_);_(@_)"/>
    <numFmt numFmtId="192" formatCode="_(* #,##0_);_(* \(#,##0\);_(* &quot;-&quot;??_);_(@_)"/>
    <numFmt numFmtId="193" formatCode="0;[Red]0"/>
    <numFmt numFmtId="194" formatCode="0_ "/>
    <numFmt numFmtId="195" formatCode="#,##0_ "/>
    <numFmt numFmtId="196" formatCode="#,##0_ ;[Red]\-#,##0\ "/>
    <numFmt numFmtId="197" formatCode="#,##0.00_ "/>
    <numFmt numFmtId="198" formatCode="#,##0.0_ "/>
    <numFmt numFmtId="199" formatCode="#,##0.0"/>
    <numFmt numFmtId="200" formatCode="#,##0.000_ "/>
    <numFmt numFmtId="201" formatCode="#,##0.0000_ "/>
    <numFmt numFmtId="202" formatCode="#,##0.0;\-#,##0.0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0.0_ "/>
    <numFmt numFmtId="208" formatCode="_-* #,##0.000_-;\-* #,##0.000_-;_-* &quot;-&quot;??_-;_-@_-"/>
    <numFmt numFmtId="209" formatCode="#,##0_);[Red]\(#,##0\)"/>
    <numFmt numFmtId="210" formatCode="0_);[Red]\(0\)"/>
    <numFmt numFmtId="211" formatCode="#,##0.00;[Red]#,##0.00"/>
    <numFmt numFmtId="212" formatCode="_-* #,##0.0_-;\-* #,##0.0_-;_-* &quot;-&quot;?_-;_-@_-"/>
    <numFmt numFmtId="213" formatCode="#"/>
    <numFmt numFmtId="214" formatCode="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);\(#,##0\)"/>
    <numFmt numFmtId="219" formatCode="#,##0.00_);[Red]\(#,##0.00\)"/>
    <numFmt numFmtId="220" formatCode="#,##0.0_);[Red]\(#,##0.0\)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24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4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44" fillId="32" borderId="9" applyNumberFormat="0" applyAlignment="0" applyProtection="0"/>
    <xf numFmtId="0" fontId="45" fillId="33" borderId="0" applyNumberFormat="0" applyBorder="0" applyAlignment="0" applyProtection="0"/>
    <xf numFmtId="0" fontId="14" fillId="34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 indent="4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1" fontId="10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distributed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distributed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195" fontId="5" fillId="0" borderId="15" xfId="0" applyNumberFormat="1" applyFont="1" applyBorder="1" applyAlignment="1" applyProtection="1">
      <alignment/>
      <protection/>
    </xf>
    <xf numFmtId="195" fontId="5" fillId="0" borderId="15" xfId="0" applyNumberFormat="1" applyFont="1" applyFill="1" applyBorder="1" applyAlignment="1" applyProtection="1">
      <alignment/>
      <protection/>
    </xf>
    <xf numFmtId="10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left"/>
      <protection/>
    </xf>
    <xf numFmtId="0" fontId="5" fillId="0" borderId="18" xfId="0" applyNumberFormat="1" applyFont="1" applyBorder="1" applyAlignment="1" applyProtection="1">
      <alignment horizontal="left" indent="1"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97" fontId="5" fillId="0" borderId="0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 horizontal="left"/>
      <protection/>
    </xf>
    <xf numFmtId="37" fontId="11" fillId="0" borderId="20" xfId="0" applyNumberFormat="1" applyFont="1" applyBorder="1" applyAlignment="1" applyProtection="1">
      <alignment horizontal="left" indent="9"/>
      <protection/>
    </xf>
    <xf numFmtId="37" fontId="11" fillId="0" borderId="20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 horizontal="left" indent="2"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39" fontId="5" fillId="0" borderId="22" xfId="0" applyNumberFormat="1" applyFont="1" applyBorder="1" applyAlignment="1" applyProtection="1">
      <alignment/>
      <protection/>
    </xf>
    <xf numFmtId="39" fontId="5" fillId="0" borderId="23" xfId="0" applyNumberFormat="1" applyFont="1" applyBorder="1" applyAlignment="1" applyProtection="1">
      <alignment/>
      <protection/>
    </xf>
    <xf numFmtId="39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9" fontId="5" fillId="0" borderId="22" xfId="0" applyNumberFormat="1" applyFont="1" applyBorder="1" applyAlignment="1" applyProtection="1">
      <alignment/>
      <protection/>
    </xf>
    <xf numFmtId="39" fontId="5" fillId="0" borderId="24" xfId="0" applyNumberFormat="1" applyFont="1" applyBorder="1" applyAlignment="1" applyProtection="1">
      <alignment/>
      <protection/>
    </xf>
    <xf numFmtId="183" fontId="5" fillId="0" borderId="24" xfId="33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NumberFormat="1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/>
    </xf>
    <xf numFmtId="37" fontId="5" fillId="0" borderId="3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99綜計表(政事型)0331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99綜計表(政事型)0331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32156;&#35336;&#34920;(&#25919;&#20107;&#22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餘絀綜計表"/>
      <sheetName val="現金流量"/>
      <sheetName val="現金流量-依基金"/>
      <sheetName val="平衡表"/>
      <sheetName val="平衡表-依基金"/>
      <sheetName val="查核意見-環境"/>
      <sheetName val="查核意見-農發"/>
      <sheetName val="員工人數 -特別收入"/>
      <sheetName val="用人費-特別收入"/>
      <sheetName val="固定資產-特別收入"/>
      <sheetName val="固定項目-特別收入"/>
      <sheetName val="相容性報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原創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showGridLines="0" tabSelected="1" zoomScaleSheetLayoutView="75" zoomScalePageLayoutView="0" workbookViewId="0" topLeftCell="C1">
      <selection activeCell="F7" sqref="F7"/>
    </sheetView>
  </sheetViews>
  <sheetFormatPr defaultColWidth="9.00390625" defaultRowHeight="15.75"/>
  <cols>
    <col min="1" max="1" width="16.75390625" style="2" hidden="1" customWidth="1"/>
    <col min="2" max="2" width="10.25390625" style="2" hidden="1" customWidth="1"/>
    <col min="3" max="3" width="18.25390625" style="2" customWidth="1"/>
    <col min="4" max="4" width="16.125" style="2" customWidth="1"/>
    <col min="5" max="5" width="8.625" style="2" customWidth="1"/>
    <col min="6" max="6" width="15.50390625" style="2" customWidth="1"/>
    <col min="7" max="7" width="8.25390625" style="2" customWidth="1"/>
    <col min="8" max="8" width="14.75390625" style="2" customWidth="1"/>
    <col min="9" max="9" width="9.75390625" style="2" customWidth="1"/>
    <col min="10" max="16384" width="9.00390625" style="2" customWidth="1"/>
  </cols>
  <sheetData>
    <row r="1" spans="1:9" ht="36" customHeight="1">
      <c r="A1" s="6"/>
      <c r="B1" s="31"/>
      <c r="C1" s="42" t="s">
        <v>0</v>
      </c>
      <c r="D1" s="43"/>
      <c r="E1" s="43"/>
      <c r="F1" s="43"/>
      <c r="G1" s="43"/>
      <c r="H1" s="43"/>
      <c r="I1" s="43"/>
    </row>
    <row r="2" spans="1:9" ht="36.75" customHeight="1">
      <c r="A2" s="31"/>
      <c r="B2" s="31"/>
      <c r="C2" s="42" t="s">
        <v>1</v>
      </c>
      <c r="D2" s="43"/>
      <c r="E2" s="43"/>
      <c r="F2" s="43"/>
      <c r="G2" s="43"/>
      <c r="H2" s="43"/>
      <c r="I2" s="43"/>
    </row>
    <row r="3" spans="1:9" ht="18" customHeight="1">
      <c r="A3" s="31"/>
      <c r="B3" s="31"/>
      <c r="C3" s="23"/>
      <c r="D3" s="32"/>
      <c r="E3" s="32"/>
      <c r="F3" s="32"/>
      <c r="G3" s="32"/>
      <c r="H3" s="32"/>
      <c r="I3" s="33" t="s">
        <v>2</v>
      </c>
    </row>
    <row r="4" spans="1:9" ht="24" customHeight="1" thickBot="1">
      <c r="A4" s="3"/>
      <c r="B4" s="3"/>
      <c r="C4" s="3"/>
      <c r="D4" s="27"/>
      <c r="E4" s="28" t="s">
        <v>3</v>
      </c>
      <c r="F4" s="26"/>
      <c r="G4" s="3"/>
      <c r="H4" s="4"/>
      <c r="I4" s="7" t="s">
        <v>4</v>
      </c>
    </row>
    <row r="5" spans="1:9" ht="25.5" customHeight="1">
      <c r="A5" s="44" t="s">
        <v>5</v>
      </c>
      <c r="B5" s="45"/>
      <c r="C5" s="50" t="s">
        <v>6</v>
      </c>
      <c r="D5" s="48" t="s">
        <v>7</v>
      </c>
      <c r="E5" s="49"/>
      <c r="F5" s="48" t="s">
        <v>8</v>
      </c>
      <c r="G5" s="49"/>
      <c r="H5" s="46" t="s">
        <v>9</v>
      </c>
      <c r="I5" s="47"/>
    </row>
    <row r="6" spans="1:9" s="5" customFormat="1" ht="25.5" customHeight="1">
      <c r="A6" s="9" t="s">
        <v>10</v>
      </c>
      <c r="B6" s="22" t="s">
        <v>11</v>
      </c>
      <c r="C6" s="51"/>
      <c r="D6" s="11" t="s">
        <v>10</v>
      </c>
      <c r="E6" s="12" t="s">
        <v>11</v>
      </c>
      <c r="F6" s="11" t="s">
        <v>10</v>
      </c>
      <c r="G6" s="10" t="s">
        <v>11</v>
      </c>
      <c r="H6" s="11" t="s">
        <v>10</v>
      </c>
      <c r="I6" s="13" t="s">
        <v>11</v>
      </c>
    </row>
    <row r="7" spans="1:9" ht="24.75" customHeight="1">
      <c r="A7" s="14">
        <f>SUM(A8:A11)</f>
        <v>259445366</v>
      </c>
      <c r="B7" s="21">
        <f>IF(($A$7=0),,ABS(A7/$A$7*100))</f>
        <v>100</v>
      </c>
      <c r="C7" s="18" t="s">
        <v>12</v>
      </c>
      <c r="D7" s="29">
        <v>5226373000</v>
      </c>
      <c r="E7" s="34">
        <v>100</v>
      </c>
      <c r="F7" s="29">
        <v>14858992192</v>
      </c>
      <c r="G7" s="34">
        <v>100</v>
      </c>
      <c r="H7" s="29">
        <v>9632619192</v>
      </c>
      <c r="I7" s="35">
        <v>184.307916637408</v>
      </c>
    </row>
    <row r="8" spans="1:9" ht="24.75" customHeight="1">
      <c r="A8" s="14"/>
      <c r="B8" s="21"/>
      <c r="C8" s="19" t="s">
        <v>13</v>
      </c>
      <c r="D8" s="29">
        <v>5106262000</v>
      </c>
      <c r="E8" s="34">
        <v>97.70182878259934</v>
      </c>
      <c r="F8" s="29">
        <v>14480486619</v>
      </c>
      <c r="G8" s="34">
        <v>97.45268341143766</v>
      </c>
      <c r="H8" s="29">
        <v>9374224619</v>
      </c>
      <c r="I8" s="36">
        <v>183.58291484064077</v>
      </c>
    </row>
    <row r="9" spans="1:9" ht="24.75" customHeight="1" hidden="1">
      <c r="A9" s="14"/>
      <c r="B9" s="21"/>
      <c r="C9" s="19" t="s">
        <v>14</v>
      </c>
      <c r="D9" s="29"/>
      <c r="E9" s="34"/>
      <c r="F9" s="29">
        <v>0</v>
      </c>
      <c r="G9" s="34">
        <v>0</v>
      </c>
      <c r="H9" s="29"/>
      <c r="I9" s="36"/>
    </row>
    <row r="10" spans="1:9" ht="24.75" customHeight="1">
      <c r="A10" s="14">
        <v>88478980</v>
      </c>
      <c r="B10" s="21">
        <f aca="true" t="shared" si="0" ref="B10:B17">IF(($A$7=0),,ABS(A10/$A$7*100))</f>
        <v>34.103125973735835</v>
      </c>
      <c r="C10" s="19" t="s">
        <v>15</v>
      </c>
      <c r="D10" s="29">
        <v>106831000</v>
      </c>
      <c r="E10" s="34">
        <v>2.054075308057806</v>
      </c>
      <c r="F10" s="29">
        <v>99460870</v>
      </c>
      <c r="G10" s="34">
        <v>0.66936484463293</v>
      </c>
      <c r="H10" s="29">
        <v>-7370130</v>
      </c>
      <c r="I10" s="36">
        <v>-6.898868306016044</v>
      </c>
    </row>
    <row r="11" spans="1:9" ht="24.75" customHeight="1">
      <c r="A11" s="14">
        <v>170966386</v>
      </c>
      <c r="B11" s="21">
        <f t="shared" si="0"/>
        <v>65.89687402626416</v>
      </c>
      <c r="C11" s="19" t="s">
        <v>16</v>
      </c>
      <c r="D11" s="29">
        <v>13280000</v>
      </c>
      <c r="E11" s="34">
        <v>0.2540959093428655</v>
      </c>
      <c r="F11" s="29">
        <v>279044703</v>
      </c>
      <c r="G11" s="34">
        <v>1.8779517439294175</v>
      </c>
      <c r="H11" s="29">
        <v>265764703</v>
      </c>
      <c r="I11" s="36">
        <v>2001.2402334337348</v>
      </c>
    </row>
    <row r="12" spans="1:9" ht="24.75" customHeight="1">
      <c r="A12" s="15">
        <f>A13+A14+A15+A16+A17+A19</f>
        <v>10296048300</v>
      </c>
      <c r="B12" s="21">
        <f t="shared" si="0"/>
        <v>3968.484177898171</v>
      </c>
      <c r="C12" s="18" t="s">
        <v>17</v>
      </c>
      <c r="D12" s="29">
        <v>5257021000</v>
      </c>
      <c r="E12" s="34">
        <v>100.58641049921235</v>
      </c>
      <c r="F12" s="29">
        <v>14432627196</v>
      </c>
      <c r="G12" s="34">
        <v>97.13059277176582</v>
      </c>
      <c r="H12" s="29">
        <v>9175606196</v>
      </c>
      <c r="I12" s="36">
        <v>174.54003314805095</v>
      </c>
    </row>
    <row r="13" spans="1:9" ht="24.75" customHeight="1">
      <c r="A13" s="14">
        <v>49610</v>
      </c>
      <c r="B13" s="21">
        <f t="shared" si="0"/>
        <v>0.019121559488559144</v>
      </c>
      <c r="C13" s="20" t="s">
        <v>18</v>
      </c>
      <c r="D13" s="29">
        <v>5070359000</v>
      </c>
      <c r="E13" s="34">
        <v>97.01487054215228</v>
      </c>
      <c r="F13" s="29">
        <v>14260747417</v>
      </c>
      <c r="G13" s="34">
        <v>95.97385362836323</v>
      </c>
      <c r="H13" s="29">
        <v>9190388417</v>
      </c>
      <c r="I13" s="36">
        <v>181.25715392144818</v>
      </c>
    </row>
    <row r="14" spans="1:9" ht="24.75" customHeight="1">
      <c r="A14" s="14">
        <v>28748402</v>
      </c>
      <c r="B14" s="21">
        <f t="shared" si="0"/>
        <v>11.0807151591214</v>
      </c>
      <c r="C14" s="20" t="s">
        <v>19</v>
      </c>
      <c r="D14" s="29">
        <v>33864000</v>
      </c>
      <c r="E14" s="34">
        <v>0.6479445688243071</v>
      </c>
      <c r="F14" s="29">
        <v>24242866</v>
      </c>
      <c r="G14" s="34">
        <v>0.1631528281780256</v>
      </c>
      <c r="H14" s="29">
        <v>-9621134</v>
      </c>
      <c r="I14" s="36">
        <v>-28.411097330498464</v>
      </c>
    </row>
    <row r="15" spans="1:9" ht="24.75" customHeight="1" hidden="1">
      <c r="A15" s="14">
        <v>12392852</v>
      </c>
      <c r="B15" s="21">
        <f t="shared" si="0"/>
        <v>4.776671170145317</v>
      </c>
      <c r="C15" s="19" t="s">
        <v>20</v>
      </c>
      <c r="D15" s="29"/>
      <c r="E15" s="34"/>
      <c r="F15" s="29">
        <v>0</v>
      </c>
      <c r="G15" s="34">
        <v>0</v>
      </c>
      <c r="H15" s="29"/>
      <c r="I15" s="36"/>
    </row>
    <row r="16" spans="1:9" ht="24.75" customHeight="1">
      <c r="A16" s="14">
        <v>123481406</v>
      </c>
      <c r="B16" s="21">
        <f t="shared" si="0"/>
        <v>47.59437715299182</v>
      </c>
      <c r="C16" s="19" t="s">
        <v>21</v>
      </c>
      <c r="D16" s="29">
        <v>71014000</v>
      </c>
      <c r="E16" s="34">
        <v>1.3587625682284827</v>
      </c>
      <c r="F16" s="29">
        <v>70910680</v>
      </c>
      <c r="G16" s="34">
        <v>0.47722402087389154</v>
      </c>
      <c r="H16" s="29">
        <v>-103320</v>
      </c>
      <c r="I16" s="36">
        <v>-0.14549243811079504</v>
      </c>
    </row>
    <row r="17" spans="1:9" ht="24.75" customHeight="1">
      <c r="A17" s="14">
        <v>46326354</v>
      </c>
      <c r="B17" s="21">
        <f t="shared" si="0"/>
        <v>17.85591884497178</v>
      </c>
      <c r="C17" s="19" t="s">
        <v>22</v>
      </c>
      <c r="D17" s="29">
        <v>36503000</v>
      </c>
      <c r="E17" s="34">
        <v>0.6984384773149563</v>
      </c>
      <c r="F17" s="29">
        <v>28109784</v>
      </c>
      <c r="G17" s="34">
        <v>0.18917692153532562</v>
      </c>
      <c r="H17" s="29">
        <v>-8393216</v>
      </c>
      <c r="I17" s="36">
        <v>-22.993222474865078</v>
      </c>
    </row>
    <row r="18" spans="1:9" ht="24.75" customHeight="1">
      <c r="A18" s="14"/>
      <c r="B18" s="21"/>
      <c r="C18" s="19" t="s">
        <v>23</v>
      </c>
      <c r="D18" s="29">
        <v>45281000</v>
      </c>
      <c r="E18" s="34">
        <v>0.8663943426923414</v>
      </c>
      <c r="F18" s="29">
        <v>48616449</v>
      </c>
      <c r="G18" s="34">
        <v>0.3271853728153571</v>
      </c>
      <c r="H18" s="29">
        <v>3335449</v>
      </c>
      <c r="I18" s="36">
        <v>7.366111614142796</v>
      </c>
    </row>
    <row r="19" spans="1:9" ht="24.75" customHeight="1">
      <c r="A19" s="14">
        <v>10085049676</v>
      </c>
      <c r="B19" s="21">
        <f aca="true" t="shared" si="1" ref="B19:B27">IF(($A$7=0),,ABS(A19/$A$7*100))</f>
        <v>3887.1573740114522</v>
      </c>
      <c r="C19" s="18" t="s">
        <v>24</v>
      </c>
      <c r="D19" s="29">
        <v>-30648000</v>
      </c>
      <c r="E19" s="34">
        <v>-0.58641049921236</v>
      </c>
      <c r="F19" s="29">
        <v>426364996</v>
      </c>
      <c r="G19" s="34">
        <v>2.869407228234177</v>
      </c>
      <c r="H19" s="29">
        <v>457012996</v>
      </c>
      <c r="I19" s="36">
        <v>1491.1674367006003</v>
      </c>
    </row>
    <row r="20" spans="1:9" ht="24.75" customHeight="1">
      <c r="A20" s="14">
        <f>A7-A12</f>
        <v>-10036602934</v>
      </c>
      <c r="B20" s="21">
        <f t="shared" si="1"/>
        <v>3868.484177898171</v>
      </c>
      <c r="C20" s="18" t="s">
        <v>25</v>
      </c>
      <c r="D20" s="29">
        <v>36238000</v>
      </c>
      <c r="E20" s="34">
        <v>0.7033680393649668</v>
      </c>
      <c r="F20" s="29">
        <v>45845248</v>
      </c>
      <c r="G20" s="34">
        <v>0.3085353798401135</v>
      </c>
      <c r="H20" s="29">
        <v>9607248</v>
      </c>
      <c r="I20" s="36">
        <v>26.511529333848443</v>
      </c>
    </row>
    <row r="21" spans="1:9" ht="24.75" customHeight="1">
      <c r="A21" s="14">
        <f>A22+A23</f>
        <v>562354789</v>
      </c>
      <c r="B21" s="21">
        <f t="shared" si="1"/>
        <v>216.7526819500025</v>
      </c>
      <c r="C21" s="19" t="s">
        <v>26</v>
      </c>
      <c r="D21" s="29">
        <v>19755000</v>
      </c>
      <c r="E21" s="34">
        <v>0.3779867988756256</v>
      </c>
      <c r="F21" s="29">
        <v>15517753</v>
      </c>
      <c r="G21" s="34">
        <v>0.114433415129962</v>
      </c>
      <c r="H21" s="29">
        <v>-4237247</v>
      </c>
      <c r="I21" s="36">
        <v>-21.44898506707163</v>
      </c>
    </row>
    <row r="22" spans="1:9" ht="24.75" customHeight="1">
      <c r="A22" s="14">
        <v>79997454</v>
      </c>
      <c r="B22" s="21">
        <f t="shared" si="1"/>
        <v>30.834026921876106</v>
      </c>
      <c r="C22" s="19" t="s">
        <v>27</v>
      </c>
      <c r="D22" s="29">
        <v>16483000</v>
      </c>
      <c r="E22" s="34">
        <v>0.3153812404893413</v>
      </c>
      <c r="F22" s="29">
        <v>30327495</v>
      </c>
      <c r="G22" s="34">
        <v>0.20410196471015146</v>
      </c>
      <c r="H22" s="29">
        <v>13844495</v>
      </c>
      <c r="I22" s="36">
        <v>83.99256810046715</v>
      </c>
    </row>
    <row r="23" spans="1:9" ht="24.75" customHeight="1">
      <c r="A23" s="14">
        <v>482357335</v>
      </c>
      <c r="B23" s="21">
        <f t="shared" si="1"/>
        <v>185.9186550281264</v>
      </c>
      <c r="C23" s="18" t="s">
        <v>28</v>
      </c>
      <c r="D23" s="29">
        <v>13903000</v>
      </c>
      <c r="E23" s="34">
        <v>0.2660162219573689</v>
      </c>
      <c r="F23" s="29">
        <v>10711446</v>
      </c>
      <c r="G23" s="34">
        <v>0.07208729812622813</v>
      </c>
      <c r="H23" s="29">
        <v>-3191554</v>
      </c>
      <c r="I23" s="36">
        <v>-22.955865640509245</v>
      </c>
    </row>
    <row r="24" spans="1:9" ht="24.75" customHeight="1" hidden="1">
      <c r="A24" s="14">
        <f>SUM(A25:A26)</f>
        <v>774466467</v>
      </c>
      <c r="B24" s="21">
        <f t="shared" si="1"/>
        <v>298.5084987025746</v>
      </c>
      <c r="C24" s="19" t="s">
        <v>29</v>
      </c>
      <c r="D24" s="29"/>
      <c r="E24" s="34"/>
      <c r="F24" s="29">
        <v>0</v>
      </c>
      <c r="G24" s="34">
        <v>0</v>
      </c>
      <c r="H24" s="29">
        <v>0</v>
      </c>
      <c r="I24" s="40">
        <v>0</v>
      </c>
    </row>
    <row r="25" spans="1:9" ht="24.75" customHeight="1">
      <c r="A25" s="14">
        <v>770223000</v>
      </c>
      <c r="B25" s="21">
        <f t="shared" si="1"/>
        <v>296.87290695336605</v>
      </c>
      <c r="C25" s="19" t="s">
        <v>30</v>
      </c>
      <c r="D25" s="29">
        <v>13903000</v>
      </c>
      <c r="E25" s="34">
        <v>0.2660162219573689</v>
      </c>
      <c r="F25" s="29">
        <v>10711446</v>
      </c>
      <c r="G25" s="34">
        <v>0.07208729812622813</v>
      </c>
      <c r="H25" s="29">
        <v>-3191554</v>
      </c>
      <c r="I25" s="36">
        <v>-22.955865640509245</v>
      </c>
    </row>
    <row r="26" spans="1:9" ht="24" customHeight="1">
      <c r="A26" s="14">
        <v>4243467</v>
      </c>
      <c r="B26" s="21">
        <f t="shared" si="1"/>
        <v>1.635591749208579</v>
      </c>
      <c r="C26" s="18" t="s">
        <v>31</v>
      </c>
      <c r="D26" s="29">
        <v>22335000</v>
      </c>
      <c r="E26" s="34">
        <v>0.427351817407598</v>
      </c>
      <c r="F26" s="29">
        <v>35133802</v>
      </c>
      <c r="G26" s="34">
        <v>0.23644808171388532</v>
      </c>
      <c r="H26" s="29">
        <v>12798802</v>
      </c>
      <c r="I26" s="36">
        <v>57.303792254309386</v>
      </c>
    </row>
    <row r="27" spans="1:9" ht="28.5" customHeight="1">
      <c r="A27" s="14">
        <f>A21-A24</f>
        <v>-212111678</v>
      </c>
      <c r="B27" s="21">
        <f t="shared" si="1"/>
        <v>81.7558167525721</v>
      </c>
      <c r="C27" s="18" t="s">
        <v>32</v>
      </c>
      <c r="D27" s="30">
        <v>-8313000</v>
      </c>
      <c r="E27" s="38">
        <v>-0.15905868180476213</v>
      </c>
      <c r="F27" s="29">
        <v>461498798</v>
      </c>
      <c r="G27" s="34">
        <v>3.1058553099480624</v>
      </c>
      <c r="H27" s="30">
        <v>469811798</v>
      </c>
      <c r="I27" s="39">
        <v>5651.531312402261</v>
      </c>
    </row>
    <row r="28" spans="1:9" ht="48.75" customHeight="1">
      <c r="A28" s="14"/>
      <c r="B28" s="21"/>
      <c r="C28" s="18"/>
      <c r="D28" s="30"/>
      <c r="E28" s="38"/>
      <c r="F28" s="29"/>
      <c r="G28" s="34"/>
      <c r="H28" s="30"/>
      <c r="I28" s="39"/>
    </row>
    <row r="29" spans="1:9" ht="41.25" customHeight="1">
      <c r="A29" s="14"/>
      <c r="B29" s="21"/>
      <c r="C29" s="18"/>
      <c r="D29" s="30"/>
      <c r="E29" s="38"/>
      <c r="F29" s="29"/>
      <c r="G29" s="34"/>
      <c r="H29" s="30"/>
      <c r="I29" s="39"/>
    </row>
    <row r="30" spans="1:9" ht="28.5" customHeight="1">
      <c r="A30" s="14"/>
      <c r="B30" s="21"/>
      <c r="C30" s="18"/>
      <c r="D30" s="30"/>
      <c r="E30" s="38"/>
      <c r="F30" s="30"/>
      <c r="G30" s="38"/>
      <c r="H30" s="30"/>
      <c r="I30" s="39"/>
    </row>
    <row r="31" spans="1:9" ht="37.5" customHeight="1" thickBot="1">
      <c r="A31" s="14"/>
      <c r="B31" s="21"/>
      <c r="C31" s="18"/>
      <c r="D31" s="30"/>
      <c r="E31" s="41"/>
      <c r="F31" s="30"/>
      <c r="G31" s="41"/>
      <c r="H31" s="30"/>
      <c r="I31" s="39"/>
    </row>
    <row r="32" spans="1:9" ht="26.25" customHeight="1" thickBot="1">
      <c r="A32" s="17"/>
      <c r="B32" s="1"/>
      <c r="C32" s="8"/>
      <c r="D32" s="24"/>
      <c r="E32" s="16"/>
      <c r="F32" s="24"/>
      <c r="G32" s="16"/>
      <c r="H32" s="25"/>
      <c r="I32" s="37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/>
  <mergeCells count="7">
    <mergeCell ref="C1:I1"/>
    <mergeCell ref="C2:I2"/>
    <mergeCell ref="A5:B5"/>
    <mergeCell ref="H5:I5"/>
    <mergeCell ref="F5:G5"/>
    <mergeCell ref="D5:E5"/>
    <mergeCell ref="C5:C6"/>
  </mergeCells>
  <printOptions horizontalCentered="1"/>
  <pageMargins left="0.5905511811023623" right="0.3937007874015748" top="0.5905511811023623" bottom="0.7874015748031497" header="0.5118110236220472" footer="0.5118110236220472"/>
  <pageSetup firstPageNumber="4" useFirstPageNumber="1" horizontalDpi="300" verticalDpi="300" orientation="portrait" pageOrder="overThenDown" paperSize="9" scale="95" r:id="rId1"/>
  <headerFooter alignWithMargins="0">
    <oddFooter>&amp;C&amp;"標楷體,標準"&amp;14-&amp;P--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RUENTEX</dc:creator>
  <cp:keywords/>
  <dc:description/>
  <cp:lastModifiedBy>Your User Name</cp:lastModifiedBy>
  <cp:lastPrinted>2011-04-13T03:29:29Z</cp:lastPrinted>
  <dcterms:created xsi:type="dcterms:W3CDTF">1997-10-15T18:31:59Z</dcterms:created>
  <dcterms:modified xsi:type="dcterms:W3CDTF">2011-04-27T00:36:37Z</dcterms:modified>
  <cp:category/>
  <cp:version/>
  <cp:contentType/>
  <cp:contentStatus/>
</cp:coreProperties>
</file>